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keiri\Desktop\"/>
    </mc:Choice>
  </mc:AlternateContent>
  <xr:revisionPtr revIDLastSave="0" documentId="13_ncr:1_{DCE4F054-5319-41D0-BDCE-A2031815EC62}" xr6:coauthVersionLast="47" xr6:coauthVersionMax="47" xr10:uidLastSave="{00000000-0000-0000-0000-000000000000}"/>
  <workbookProtection workbookPassword="CC27" lockStructure="1"/>
  <bookViews>
    <workbookView xWindow="-110" yWindow="-110" windowWidth="19420" windowHeight="11020" firstSheet="1" activeTab="1" xr2:uid="{00000000-000D-0000-FFFF-FFFF00000000}"/>
  </bookViews>
  <sheets>
    <sheet name="MasterData" sheetId="1" state="veryHidden" r:id="rId1"/>
    <sheet name="チーム1" sheetId="2" r:id="rId2"/>
    <sheet name="チーム2" sheetId="3" r:id="rId3"/>
    <sheet name="チーム3" sheetId="4" r:id="rId4"/>
    <sheet name="チーム4" sheetId="5" r:id="rId5"/>
    <sheet name="チーム5" sheetId="6" r:id="rId6"/>
  </sheets>
  <definedNames>
    <definedName name="Dept_A">MasterData!$A$2:$A$6</definedName>
    <definedName name="Dept_B">MasterData!$B$2:$B$3</definedName>
    <definedName name="ハーフ人数">MasterData!$D$2:$D$16</definedName>
    <definedName name="ブック子供">MasterData!$F$2:$F$2</definedName>
    <definedName name="ブック大人">MasterData!$E$2:$E$2</definedName>
    <definedName name="フル人数">MasterData!$C$2:$C$22</definedName>
    <definedName name="空範囲">MasterData!$G$2:$G$2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9" i="6" l="1"/>
  <c r="F231" i="6"/>
  <c r="B231" i="6"/>
  <c r="F229" i="6"/>
  <c r="B229" i="6"/>
  <c r="F227" i="6"/>
  <c r="B227" i="6"/>
  <c r="F225" i="6"/>
  <c r="B225" i="6"/>
  <c r="B224" i="6"/>
  <c r="F221" i="6"/>
  <c r="B221" i="6"/>
  <c r="F219" i="6"/>
  <c r="B219" i="6"/>
  <c r="F217" i="6"/>
  <c r="B217" i="6"/>
  <c r="F215" i="6"/>
  <c r="B215" i="6"/>
  <c r="B214" i="6"/>
  <c r="F211" i="6"/>
  <c r="B211" i="6"/>
  <c r="F209" i="6"/>
  <c r="B209" i="6"/>
  <c r="F207" i="6"/>
  <c r="B207" i="6"/>
  <c r="F205" i="6"/>
  <c r="B205" i="6"/>
  <c r="B204" i="6"/>
  <c r="F201" i="6"/>
  <c r="B201" i="6"/>
  <c r="F199" i="6"/>
  <c r="B199" i="6"/>
  <c r="F197" i="6"/>
  <c r="B197" i="6"/>
  <c r="F195" i="6"/>
  <c r="B195" i="6"/>
  <c r="B194" i="6"/>
  <c r="F191" i="6"/>
  <c r="B191" i="6"/>
  <c r="F189" i="6"/>
  <c r="B189" i="6"/>
  <c r="F187" i="6"/>
  <c r="B187" i="6"/>
  <c r="F185" i="6"/>
  <c r="B185" i="6"/>
  <c r="B184" i="6"/>
  <c r="F181" i="6"/>
  <c r="B181" i="6"/>
  <c r="F179" i="6"/>
  <c r="B179" i="6"/>
  <c r="F177" i="6"/>
  <c r="B177" i="6"/>
  <c r="F175" i="6"/>
  <c r="B175" i="6"/>
  <c r="B174" i="6"/>
  <c r="D239" i="5"/>
  <c r="F231" i="5"/>
  <c r="B231" i="5"/>
  <c r="F229" i="5"/>
  <c r="B229" i="5"/>
  <c r="F227" i="5"/>
  <c r="B227" i="5"/>
  <c r="F225" i="5"/>
  <c r="B225" i="5"/>
  <c r="B224" i="5"/>
  <c r="F221" i="5"/>
  <c r="B221" i="5"/>
  <c r="F219" i="5"/>
  <c r="B219" i="5"/>
  <c r="F217" i="5"/>
  <c r="B217" i="5"/>
  <c r="F215" i="5"/>
  <c r="B215" i="5"/>
  <c r="B214" i="5"/>
  <c r="F211" i="5"/>
  <c r="B211" i="5"/>
  <c r="F209" i="5"/>
  <c r="B209" i="5"/>
  <c r="F207" i="5"/>
  <c r="B207" i="5"/>
  <c r="F205" i="5"/>
  <c r="B205" i="5"/>
  <c r="B204" i="5"/>
  <c r="F201" i="5"/>
  <c r="B201" i="5"/>
  <c r="F199" i="5"/>
  <c r="B199" i="5"/>
  <c r="F197" i="5"/>
  <c r="B197" i="5"/>
  <c r="F195" i="5"/>
  <c r="B195" i="5"/>
  <c r="B194" i="5"/>
  <c r="F191" i="5"/>
  <c r="B191" i="5"/>
  <c r="F189" i="5"/>
  <c r="B189" i="5"/>
  <c r="F187" i="5"/>
  <c r="B187" i="5"/>
  <c r="F185" i="5"/>
  <c r="B185" i="5"/>
  <c r="B184" i="5"/>
  <c r="F181" i="5"/>
  <c r="B181" i="5"/>
  <c r="F179" i="5"/>
  <c r="B179" i="5"/>
  <c r="F177" i="5"/>
  <c r="B177" i="5"/>
  <c r="F175" i="5"/>
  <c r="B175" i="5"/>
  <c r="B174" i="5"/>
  <c r="D239" i="4"/>
  <c r="F231" i="4"/>
  <c r="B231" i="4"/>
  <c r="F229" i="4"/>
  <c r="B229" i="4"/>
  <c r="F227" i="4"/>
  <c r="B227" i="4"/>
  <c r="F225" i="4"/>
  <c r="B225" i="4"/>
  <c r="B224" i="4"/>
  <c r="F221" i="4"/>
  <c r="B221" i="4"/>
  <c r="F219" i="4"/>
  <c r="B219" i="4"/>
  <c r="F217" i="4"/>
  <c r="B217" i="4"/>
  <c r="F215" i="4"/>
  <c r="B215" i="4"/>
  <c r="B214" i="4"/>
  <c r="F211" i="4"/>
  <c r="B211" i="4"/>
  <c r="F209" i="4"/>
  <c r="B209" i="4"/>
  <c r="F207" i="4"/>
  <c r="B207" i="4"/>
  <c r="F205" i="4"/>
  <c r="B205" i="4"/>
  <c r="B204" i="4"/>
  <c r="F201" i="4"/>
  <c r="B201" i="4"/>
  <c r="F199" i="4"/>
  <c r="B199" i="4"/>
  <c r="F197" i="4"/>
  <c r="B197" i="4"/>
  <c r="F195" i="4"/>
  <c r="B195" i="4"/>
  <c r="B194" i="4"/>
  <c r="F191" i="4"/>
  <c r="B191" i="4"/>
  <c r="F189" i="4"/>
  <c r="B189" i="4"/>
  <c r="F187" i="4"/>
  <c r="B187" i="4"/>
  <c r="F185" i="4"/>
  <c r="B185" i="4"/>
  <c r="B184" i="4"/>
  <c r="F181" i="4"/>
  <c r="B181" i="4"/>
  <c r="F179" i="4"/>
  <c r="B179" i="4"/>
  <c r="F177" i="4"/>
  <c r="B177" i="4"/>
  <c r="F175" i="4"/>
  <c r="B175" i="4"/>
  <c r="B174" i="4"/>
  <c r="D239" i="3"/>
  <c r="F231" i="3"/>
  <c r="B231" i="3"/>
  <c r="F229" i="3"/>
  <c r="B229" i="3"/>
  <c r="F227" i="3"/>
  <c r="B227" i="3"/>
  <c r="F225" i="3"/>
  <c r="B225" i="3"/>
  <c r="B224" i="3"/>
  <c r="F221" i="3"/>
  <c r="B221" i="3"/>
  <c r="F219" i="3"/>
  <c r="B219" i="3"/>
  <c r="F217" i="3"/>
  <c r="B217" i="3"/>
  <c r="F215" i="3"/>
  <c r="B215" i="3"/>
  <c r="B214" i="3"/>
  <c r="F211" i="3"/>
  <c r="B211" i="3"/>
  <c r="F209" i="3"/>
  <c r="B209" i="3"/>
  <c r="F207" i="3"/>
  <c r="B207" i="3"/>
  <c r="F205" i="3"/>
  <c r="B205" i="3"/>
  <c r="B204" i="3"/>
  <c r="F201" i="3"/>
  <c r="B201" i="3"/>
  <c r="F199" i="3"/>
  <c r="B199" i="3"/>
  <c r="F197" i="3"/>
  <c r="B197" i="3"/>
  <c r="F195" i="3"/>
  <c r="B195" i="3"/>
  <c r="B194" i="3"/>
  <c r="F191" i="3"/>
  <c r="B191" i="3"/>
  <c r="F189" i="3"/>
  <c r="B189" i="3"/>
  <c r="F187" i="3"/>
  <c r="B187" i="3"/>
  <c r="F185" i="3"/>
  <c r="B185" i="3"/>
  <c r="B184" i="3"/>
  <c r="F181" i="3"/>
  <c r="B181" i="3"/>
  <c r="F179" i="3"/>
  <c r="B179" i="3"/>
  <c r="F177" i="3"/>
  <c r="B177" i="3"/>
  <c r="F175" i="3"/>
  <c r="B175" i="3"/>
  <c r="B174" i="3"/>
  <c r="D239" i="2"/>
  <c r="F231" i="2"/>
  <c r="B231" i="2"/>
  <c r="F229" i="2"/>
  <c r="B229" i="2"/>
  <c r="F227" i="2"/>
  <c r="B227" i="2"/>
  <c r="F225" i="2"/>
  <c r="B225" i="2"/>
  <c r="B224" i="2"/>
  <c r="F221" i="2"/>
  <c r="B221" i="2"/>
  <c r="F219" i="2"/>
  <c r="B219" i="2"/>
  <c r="F217" i="2"/>
  <c r="B217" i="2"/>
  <c r="F215" i="2"/>
  <c r="B215" i="2"/>
  <c r="B214" i="2"/>
  <c r="F211" i="2"/>
  <c r="B211" i="2"/>
  <c r="F209" i="2"/>
  <c r="B209" i="2"/>
  <c r="F207" i="2"/>
  <c r="B207" i="2"/>
  <c r="F205" i="2"/>
  <c r="B205" i="2"/>
  <c r="B204" i="2"/>
  <c r="F201" i="2"/>
  <c r="B201" i="2"/>
  <c r="F199" i="2"/>
  <c r="B199" i="2"/>
  <c r="F197" i="2"/>
  <c r="B197" i="2"/>
  <c r="F195" i="2"/>
  <c r="B195" i="2"/>
  <c r="B194" i="2"/>
  <c r="F191" i="2"/>
  <c r="B191" i="2"/>
  <c r="F189" i="2"/>
  <c r="B189" i="2"/>
  <c r="F187" i="2"/>
  <c r="B187" i="2"/>
  <c r="F185" i="2"/>
  <c r="B185" i="2"/>
  <c r="B184" i="2"/>
  <c r="F181" i="2"/>
  <c r="B181" i="2"/>
  <c r="F179" i="2"/>
  <c r="B179" i="2"/>
  <c r="F177" i="2"/>
  <c r="B177" i="2"/>
  <c r="F175" i="2"/>
  <c r="B175" i="2"/>
  <c r="B174" i="2"/>
  <c r="D197" i="6"/>
  <c r="D57" i="6"/>
  <c r="D107" i="5"/>
  <c r="D207" i="4"/>
  <c r="D157" i="4"/>
  <c r="D37" i="4"/>
  <c r="D87" i="3"/>
  <c r="D217" i="2"/>
  <c r="D137" i="2"/>
  <c r="D11" i="2"/>
  <c r="D147" i="6"/>
  <c r="D77" i="5"/>
  <c r="D177" i="4"/>
  <c r="D97" i="4"/>
  <c r="D147" i="3"/>
  <c r="D187" i="2"/>
  <c r="D77" i="2"/>
  <c r="D137" i="3"/>
  <c r="D137" i="5"/>
  <c r="D167" i="2"/>
  <c r="D107" i="3"/>
  <c r="D227" i="5"/>
  <c r="D167" i="4"/>
  <c r="D15" i="2"/>
  <c r="D167" i="6"/>
  <c r="D47" i="6"/>
  <c r="D177" i="5"/>
  <c r="D97" i="5"/>
  <c r="D147" i="4"/>
  <c r="D15" i="4"/>
  <c r="D187" i="3"/>
  <c r="D77" i="3"/>
  <c r="D127" i="2"/>
  <c r="D117" i="2"/>
  <c r="D15" i="6"/>
  <c r="D127" i="4"/>
  <c r="D197" i="3"/>
  <c r="D57" i="3"/>
  <c r="D67" i="2"/>
  <c r="D77" i="4"/>
  <c r="D127" i="3"/>
  <c r="D187" i="6"/>
  <c r="D127" i="5"/>
  <c r="D197" i="4"/>
  <c r="D57" i="4"/>
  <c r="D37" i="2"/>
  <c r="D67" i="6"/>
  <c r="D117" i="5"/>
  <c r="D47" i="4"/>
  <c r="D207" i="6"/>
  <c r="D157" i="6"/>
  <c r="D37" i="6"/>
  <c r="D87" i="5"/>
  <c r="D217" i="4"/>
  <c r="D137" i="4"/>
  <c r="D11" i="4"/>
  <c r="D67" i="3"/>
  <c r="D227" i="2"/>
  <c r="D187" i="5"/>
  <c r="D107" i="2"/>
  <c r="D107" i="6"/>
  <c r="D207" i="5"/>
  <c r="D207" i="2"/>
  <c r="D177" i="3"/>
  <c r="D97" i="3"/>
  <c r="D37" i="5"/>
  <c r="D11" i="3"/>
  <c r="D97" i="6"/>
  <c r="D187" i="4"/>
  <c r="D197" i="2"/>
  <c r="D77" i="6"/>
  <c r="D217" i="6"/>
  <c r="D137" i="6"/>
  <c r="D11" i="6"/>
  <c r="D67" i="5"/>
  <c r="D227" i="4"/>
  <c r="D117" i="4"/>
  <c r="D167" i="3"/>
  <c r="D47" i="3"/>
  <c r="D177" i="2"/>
  <c r="D97" i="2"/>
  <c r="D127" i="6"/>
  <c r="D197" i="5"/>
  <c r="D57" i="5"/>
  <c r="D107" i="4"/>
  <c r="D207" i="3"/>
  <c r="D157" i="3"/>
  <c r="D37" i="3"/>
  <c r="D227" i="6"/>
  <c r="D117" i="6"/>
  <c r="D167" i="5"/>
  <c r="D47" i="5"/>
  <c r="D15" i="3"/>
  <c r="D87" i="4"/>
  <c r="D217" i="3"/>
  <c r="D147" i="5"/>
  <c r="D15" i="5"/>
  <c r="D57" i="2"/>
  <c r="D217" i="5"/>
  <c r="D47" i="2"/>
  <c r="D157" i="2"/>
  <c r="D147" i="2"/>
  <c r="D87" i="2"/>
  <c r="D157" i="5"/>
  <c r="D177" i="6"/>
  <c r="D87" i="6"/>
  <c r="D11" i="5"/>
  <c r="D67" i="4"/>
  <c r="D227" i="3"/>
  <c r="D117" i="3"/>
</calcChain>
</file>

<file path=xl/sharedStrings.xml><?xml version="1.0" encoding="utf-8"?>
<sst xmlns="http://schemas.openxmlformats.org/spreadsheetml/2006/main" count="919" uniqueCount="145">
  <si>
    <t xml:space="preserve">  【第12回Hi-Six42.195kmリレーマラソンin高知春野総合運動公園】エントリーフォーム（1）</t>
  </si>
  <si>
    <t>必須項目</t>
  </si>
  <si>
    <t>任意項目</t>
  </si>
  <si>
    <t xml:space="preserve">  1. 種目・部門選択</t>
  </si>
  <si>
    <t>種目 (必須)</t>
  </si>
  <si>
    <t>※ リストから選択してください</t>
  </si>
  <si>
    <t>部門 (必須)</t>
  </si>
  <si>
    <t xml:space="preserve">  2. チーム情報</t>
  </si>
  <si>
    <t>チーム名 (必須)</t>
  </si>
  <si>
    <t>※ 20文字以内で入力してください</t>
  </si>
  <si>
    <t>チーム名フリガナ (必須)</t>
  </si>
  <si>
    <t>※ 数字やアルファベットも読み方を入力してください（自動入力・修正可）</t>
  </si>
  <si>
    <t xml:space="preserve">  3. 代表者情報</t>
  </si>
  <si>
    <t>代表者名 (必須)</t>
  </si>
  <si>
    <t>※ 姓名の間にスペースを入れてください</t>
  </si>
  <si>
    <t>代表者フリガナ (必須)</t>
  </si>
  <si>
    <t>※ 姓と名の間にスペースを入れてカタカナで入力してください</t>
  </si>
  <si>
    <t>郵便番号 (必須)</t>
  </si>
  <si>
    <t>※ ハイフンなしの半角数字7桁 (例: 1234567)</t>
  </si>
  <si>
    <t>都道府県名 (必須)</t>
  </si>
  <si>
    <t>※ 都道府県までご入力ください（例：福岡県）</t>
  </si>
  <si>
    <t>住所 (必須)</t>
  </si>
  <si>
    <t>※ 最終案内の郵送をしますので正確に入力してください。会社に送付希望の場合は会社名等必ず入力してください</t>
  </si>
  <si>
    <t>電話番号 (必須)</t>
  </si>
  <si>
    <t>※ 連絡の取れる電話番号を入力してください</t>
  </si>
  <si>
    <t>メールアドレス</t>
  </si>
  <si>
    <t>※ 次回案内希望方法を「メール」選択した場合は必ずご記入ください</t>
  </si>
  <si>
    <t xml:space="preserve">  4. その他</t>
  </si>
  <si>
    <t>WEB完走証用ID (必須)</t>
  </si>
  <si>
    <t>※ 半角英数字「6文字」で入力してください</t>
  </si>
  <si>
    <t>次回案内希望方法 (必須)</t>
  </si>
  <si>
    <t>※ 次大会の募集開始時にご希望の方法で案内をお送りします</t>
  </si>
  <si>
    <t>選手宣誓希望</t>
  </si>
  <si>
    <t>※ 希望者のみ選択　（応募多数の場合は抽選）</t>
  </si>
  <si>
    <t xml:space="preserve">  5. 選手情報 【選手 1】</t>
  </si>
  <si>
    <t>選手1 氏名 (必須)</t>
  </si>
  <si>
    <t xml:space="preserve"> ※ ※姓名の間にスペースを入れてください</t>
  </si>
  <si>
    <t>選手1 フリガナ (必須)</t>
  </si>
  <si>
    <t xml:space="preserve"> ※ ※姓と名の間にスペースを入れてカタカナで入力してください（自動入力・修正可）</t>
  </si>
  <si>
    <t>選手1 性別 (必須)</t>
  </si>
  <si>
    <t xml:space="preserve"> ※ ※リストから選択</t>
  </si>
  <si>
    <t>選手1 年齢 (必須)</t>
  </si>
  <si>
    <t xml:space="preserve"> ※ ※半角数字で入力</t>
  </si>
  <si>
    <t xml:space="preserve">  5. 選手情報 【選手 2】</t>
  </si>
  <si>
    <t>選手2 氏名 (必須)</t>
  </si>
  <si>
    <t>選手2 フリガナ (必須)</t>
  </si>
  <si>
    <t>選手2 性別 (必須)</t>
  </si>
  <si>
    <t>選手2 年齢 (必須)</t>
  </si>
  <si>
    <t xml:space="preserve">  5. 選手情報 【選手 3】</t>
  </si>
  <si>
    <t>選手3 氏名</t>
  </si>
  <si>
    <t>選手3 フリガナ</t>
  </si>
  <si>
    <t>選手3 性別</t>
  </si>
  <si>
    <t>選手3 年齢</t>
  </si>
  <si>
    <t xml:space="preserve">  5. 選手情報 【選手 4】</t>
  </si>
  <si>
    <t>選手4 氏名</t>
  </si>
  <si>
    <t>選手4 フリガナ</t>
  </si>
  <si>
    <t>選手4 性別</t>
  </si>
  <si>
    <t>選手4 年齢</t>
  </si>
  <si>
    <t xml:space="preserve">  5. 選手情報 【選手 5】</t>
  </si>
  <si>
    <t>選手5 氏名</t>
  </si>
  <si>
    <t>選手5 フリガナ</t>
  </si>
  <si>
    <t>選手5 性別</t>
  </si>
  <si>
    <t>選手5 年齢</t>
  </si>
  <si>
    <t xml:space="preserve">  5. 選手情報 【選手 6】</t>
  </si>
  <si>
    <t>選手6 氏名</t>
  </si>
  <si>
    <t>選手6 フリガナ</t>
  </si>
  <si>
    <t>選手6 性別</t>
  </si>
  <si>
    <t>選手6 年齢</t>
  </si>
  <si>
    <t xml:space="preserve">  5. 選手情報 【選手 7】</t>
  </si>
  <si>
    <t>選手7 氏名</t>
  </si>
  <si>
    <t>選手7 フリガナ</t>
  </si>
  <si>
    <t>選手7 性別</t>
  </si>
  <si>
    <t>選手7 年齢</t>
  </si>
  <si>
    <t xml:space="preserve">  5. 選手情報 【選手 8】</t>
  </si>
  <si>
    <t>選手8 氏名</t>
  </si>
  <si>
    <t>選手8 フリガナ</t>
  </si>
  <si>
    <t>選手8 性別</t>
  </si>
  <si>
    <t>選手8 年齢</t>
  </si>
  <si>
    <t xml:space="preserve">  5. 選手情報 【選手 9】</t>
  </si>
  <si>
    <t>選手9 氏名</t>
  </si>
  <si>
    <t>選手9 フリガナ</t>
  </si>
  <si>
    <t>選手9 性別</t>
  </si>
  <si>
    <t>選手9 年齢</t>
  </si>
  <si>
    <t xml:space="preserve">  5. 選手情報 【選手 10】</t>
  </si>
  <si>
    <t>選手10 氏名</t>
  </si>
  <si>
    <t>選手10 フリガナ</t>
  </si>
  <si>
    <t>選手10 性別</t>
  </si>
  <si>
    <t>選手10 年齢</t>
  </si>
  <si>
    <t xml:space="preserve">  5. 選手情報 【選手 11】</t>
  </si>
  <si>
    <t>選手11 氏名</t>
  </si>
  <si>
    <t>選手11 フリガナ</t>
  </si>
  <si>
    <t>選手11 性別</t>
  </si>
  <si>
    <t>選手11 年齢</t>
  </si>
  <si>
    <t xml:space="preserve">  5. 選手情報 【選手 12】</t>
  </si>
  <si>
    <t>選手12 氏名</t>
  </si>
  <si>
    <t>選手12 フリガナ</t>
  </si>
  <si>
    <t>選手12 性別</t>
  </si>
  <si>
    <t>選手12 年齢</t>
  </si>
  <si>
    <t xml:space="preserve">  5. 選手情報 【選手 13】</t>
  </si>
  <si>
    <t>選手13 氏名</t>
  </si>
  <si>
    <t>選手13 フリガナ</t>
  </si>
  <si>
    <t>選手13 性別</t>
  </si>
  <si>
    <t>選手13 年齢</t>
  </si>
  <si>
    <t xml:space="preserve">  5. 選手情報 【選手 14】</t>
  </si>
  <si>
    <t>選手14 氏名</t>
  </si>
  <si>
    <t>選手14 フリガナ</t>
  </si>
  <si>
    <t>選手14 性別</t>
  </si>
  <si>
    <t>選手14 年齢</t>
  </si>
  <si>
    <t xml:space="preserve">  6. 参加費計算・お支払方法</t>
  </si>
  <si>
    <t>大人人数 (必須)</t>
  </si>
  <si>
    <t xml:space="preserve"> ※ 大人の人数を選択してください</t>
  </si>
  <si>
    <t>こども人数 (必須)</t>
  </si>
  <si>
    <t xml:space="preserve"> ※ こどもの人数を選択してください</t>
  </si>
  <si>
    <t>合計参加費</t>
  </si>
  <si>
    <t xml:space="preserve"> ※ 大人3,600円 / こども2,000円</t>
  </si>
  <si>
    <t>支払方法 (必須)</t>
  </si>
  <si>
    <t xml:space="preserve"> ※ リストから選択してください</t>
  </si>
  <si>
    <t>領収書 (必須)</t>
  </si>
  <si>
    <t>領収書 宛名</t>
  </si>
  <si>
    <t xml:space="preserve"> ※ 必要時のみ記入</t>
  </si>
  <si>
    <t>領収書 日付</t>
  </si>
  <si>
    <t xml:space="preserve"> ※ 必要時のみリストから選択してください</t>
  </si>
  <si>
    <t>領収書 但し書き</t>
  </si>
  <si>
    <t xml:space="preserve"> ※ 必要時のみリストから選択、他の場合直接入力してください</t>
  </si>
  <si>
    <t>規約に同意 (必須)</t>
  </si>
  <si>
    <t xml:space="preserve"> ※ 下記規約への同意をお願いします</t>
  </si>
  <si>
    <t xml:space="preserve">【大会申込規約】
①参加者は本大会の大会要項 ・ 大会ルールや本申込規約の内容を確認し、同意のうえ申し込むものとします。
②大会中に発生した疾病、事故、紛失、盗難等について、主催者は応急処置を除き一切の責任を負いません。。
③申込締切後のチームエントリーの受付および参加種目（距離）の変更はできません。また、申込締切後のキャンセルおよび自己都合による欠場については、 参加料の返金はできません。締切前のキャンセルに伴う返金時の手数料は申込者負担とします。
④年齢・性別等の虚偽申告や申込本人以外の出場（不正出場）は認めません。不正が判明した場合は出場が取り消されます。ただし、当日の選手変更・選手追加は可能です。
⑤地震・風水害・降雪・事件・事故・感染症その他主催者の責によらない事由により大会を中止または内容変更する場合があります。その場合でも参加料および参加に要した諸経費の返金は一切行いません。
⑥大会中に撮影された写真・映像・記録・氏名・年齢・居住地域について、ラジオ・テレビ・新聞・雑誌・チラシ・SNS等への掲載権および肖像権は主催者に帰属します。
⑦主催者は取得した個人情報を適切に管理し、大会運営、参加案内、記録通知、大会案内、関連情報の提供等の目的で利用します。
⑧未成年の参加者は、保護者の同意を得たうえでお申し込みください。
⑨参加者は主催者が加入する傷害保険の補償内容について了承したうえで参加するものとします。
</t>
  </si>
  <si>
    <t>フルの部（42.195km）</t>
  </si>
  <si>
    <t>ハーフの部（21km）</t>
  </si>
  <si>
    <t>フルの部人数</t>
  </si>
  <si>
    <t>ハーフの部人数</t>
  </si>
  <si>
    <t>ブック大人</t>
  </si>
  <si>
    <t>ブック子供</t>
  </si>
  <si>
    <t>空</t>
  </si>
  <si>
    <t>1一般</t>
  </si>
  <si>
    <t>6一般</t>
  </si>
  <si>
    <t>2男女混合</t>
  </si>
  <si>
    <t>7ジュニア</t>
  </si>
  <si>
    <t>3ファミリー</t>
  </si>
  <si>
    <t>4職場仲間</t>
  </si>
  <si>
    <t>5マスターズ</t>
  </si>
  <si>
    <t xml:space="preserve">  【第12回Hi-Six42.195kmリレーマラソンin高知春野総合運動公園】エントリーフォーム（2）</t>
  </si>
  <si>
    <t xml:space="preserve">  【第12回Hi-Six42.195kmリレーマラソンin高知春野総合運動公園】エントリーフォーム（3）</t>
  </si>
  <si>
    <t xml:space="preserve">  【第12回Hi-Six42.195kmリレーマラソンin高知春野総合運動公園】エントリーフォーム（4）</t>
  </si>
  <si>
    <t xml:space="preserve">  【第12回Hi-Six42.195kmリレーマラソンin高知春野総合運動公園】エントリーフォーム（5）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</si>
</sst>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b/>
      <sz val="15"/>
      <color rgb="FFFFFFFF"/>
      <name val="Meiryo UI"/>
      <family val="3"/>
      <charset val="128"/>
    </font>
    <font>
      <b/>
      <sz val="11"/>
      <color rgb="FFFFFFFF"/>
      <name val="Meiryo UI"/>
      <family val="3"/>
      <charset val="128"/>
    </font>
    <font>
      <b/>
      <sz val="10"/>
      <color rgb="FF333333"/>
      <name val="Meiryo UI"/>
      <family val="3"/>
      <charset val="128"/>
    </font>
    <font>
      <sz val="10"/>
      <color rgb="FF000000"/>
      <name val="Meiryo UI"/>
      <family val="3"/>
      <charset val="128"/>
    </font>
    <font>
      <i/>
      <sz val="9"/>
      <color rgb="FF555555"/>
      <name val="Meiryo UI"/>
      <family val="3"/>
      <charset val="128"/>
    </font>
    <font>
      <b/>
      <sz val="10"/>
      <color rgb="FF000000"/>
      <name val="Meiryo UI"/>
      <family val="3"/>
      <charset val="128"/>
    </font>
    <font>
      <sz val="9"/>
      <name val="Meiryo UI"/>
      <family val="3"/>
      <charset val="128"/>
    </font>
    <font>
      <sz val="6"/>
      <name val="ＭＳ Ｐゴシック"/>
      <family val="3"/>
      <charset val="128"/>
      <scheme val="minor"/>
    </font>
  </fonts>
  <fills count="9">
    <fill>
      <patternFill patternType="none"/>
    </fill>
    <fill>
      <patternFill patternType="gray125"/>
    </fill>
    <fill>
      <patternFill patternType="solid">
        <fgColor rgb="FF1B365D"/>
        <bgColor rgb="FF1B365D"/>
      </patternFill>
    </fill>
    <fill>
      <patternFill patternType="solid">
        <fgColor rgb="FFFEF2F2"/>
        <bgColor rgb="FFFEF2F2"/>
      </patternFill>
    </fill>
    <fill>
      <patternFill patternType="solid">
        <fgColor rgb="FFFFFFE0"/>
        <bgColor rgb="FFFFFFE0"/>
      </patternFill>
    </fill>
    <fill>
      <patternFill patternType="solid">
        <fgColor rgb="FF0D9488"/>
        <bgColor rgb="FF0D9488"/>
      </patternFill>
    </fill>
    <fill>
      <patternFill patternType="solid">
        <fgColor rgb="FFE2E8F0"/>
        <bgColor rgb="FFE2E8F0"/>
      </patternFill>
    </fill>
    <fill>
      <patternFill patternType="solid">
        <fgColor rgb="FFE0F2FE"/>
        <bgColor rgb="FFE0F2FE"/>
      </patternFill>
    </fill>
    <fill>
      <patternFill patternType="solid">
        <fgColor rgb="FFF9FAFB"/>
        <bgColor rgb="FFF9FAFB"/>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1">
    <xf numFmtId="0" fontId="0" fillId="0" borderId="0" xfId="0"/>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5" fillId="0" borderId="0" xfId="0" applyFont="1" applyAlignment="1">
      <alignment horizontal="left" vertical="center"/>
    </xf>
    <xf numFmtId="0" fontId="5" fillId="0" borderId="0" xfId="0" applyFont="1"/>
    <xf numFmtId="0" fontId="2" fillId="5" borderId="0" xfId="0" applyFont="1" applyFill="1" applyAlignment="1">
      <alignment horizontal="left" vertical="center"/>
    </xf>
    <xf numFmtId="0" fontId="0" fillId="0" borderId="0" xfId="0"/>
    <xf numFmtId="0" fontId="3" fillId="6" borderId="1" xfId="0" applyFont="1" applyFill="1" applyBorder="1" applyAlignment="1">
      <alignment horizontal="center" vertical="center"/>
    </xf>
    <xf numFmtId="0" fontId="0" fillId="0" borderId="1" xfId="0" applyBorder="1"/>
    <xf numFmtId="49" fontId="4" fillId="4" borderId="1" xfId="0" applyNumberFormat="1" applyFont="1" applyFill="1" applyBorder="1" applyProtection="1">
      <protection locked="0"/>
    </xf>
    <xf numFmtId="0" fontId="0" fillId="0" borderId="1" xfId="0" applyBorder="1" applyProtection="1">
      <protection locked="0"/>
    </xf>
    <xf numFmtId="0" fontId="4" fillId="4" borderId="1" xfId="0" applyFont="1" applyFill="1" applyBorder="1" applyProtection="1">
      <protection locked="0"/>
    </xf>
    <xf numFmtId="0" fontId="4" fillId="3" borderId="1" xfId="0" applyFont="1" applyFill="1" applyBorder="1" applyProtection="1">
      <protection locked="0"/>
    </xf>
    <xf numFmtId="0" fontId="4" fillId="4" borderId="1" xfId="0" applyFont="1" applyFill="1" applyBorder="1" applyProtection="1">
      <protection locked="0" hidden="1"/>
    </xf>
    <xf numFmtId="0" fontId="0" fillId="0" borderId="1" xfId="0" applyBorder="1" applyProtection="1">
      <protection locked="0" hidden="1"/>
    </xf>
    <xf numFmtId="0" fontId="1" fillId="2" borderId="0" xfId="0" applyFont="1" applyFill="1" applyAlignment="1">
      <alignment horizontal="left" vertical="center" shrinkToFit="1"/>
    </xf>
    <xf numFmtId="0" fontId="6" fillId="7" borderId="1" xfId="0" applyFont="1" applyFill="1" applyBorder="1"/>
    <xf numFmtId="49" fontId="4" fillId="3" borderId="1" xfId="0" applyNumberFormat="1" applyFont="1" applyFill="1" applyBorder="1" applyProtection="1">
      <protection locked="0"/>
    </xf>
    <xf numFmtId="0" fontId="4" fillId="3" borderId="1" xfId="0" applyFont="1" applyFill="1" applyBorder="1" applyProtection="1">
      <protection locked="0" hidden="1"/>
    </xf>
    <xf numFmtId="0" fontId="7" fillId="8" borderId="1" xfId="0" applyFont="1" applyFill="1" applyBorder="1" applyAlignment="1">
      <alignment vertical="top" wrapText="1"/>
    </xf>
    <xf numFmtId="0" fontId="0" fillId="8" borderId="1" xfId="0" applyFill="1" applyBorder="1"/>
  </cellXfs>
  <cellStyles count="1">
    <cellStyle name="標準" xfId="0" builtinId="0"/>
  </cellStyles>
  <dxfs count="120">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workbookViewId="0"/>
  </sheetViews>
  <sheetFormatPr defaultRowHeight="13" x14ac:dyDescent="0.2"/>
  <sheetData>
    <row r="1" spans="1:7" x14ac:dyDescent="0.2">
      <c r="A1" t="s">
        <v>127</v>
      </c>
      <c r="B1" t="s">
        <v>128</v>
      </c>
      <c r="C1" t="s">
        <v>129</v>
      </c>
      <c r="D1" t="s">
        <v>130</v>
      </c>
      <c r="E1" t="s">
        <v>131</v>
      </c>
      <c r="F1" t="s">
        <v>132</v>
      </c>
      <c r="G1" t="s">
        <v>133</v>
      </c>
    </row>
    <row r="2" spans="1:7" x14ac:dyDescent="0.2">
      <c r="A2" t="s">
        <v>134</v>
      </c>
      <c r="B2" t="s">
        <v>135</v>
      </c>
      <c r="C2">
        <v>0</v>
      </c>
      <c r="D2">
        <v>0</v>
      </c>
      <c r="E2">
        <v>1</v>
      </c>
      <c r="F2">
        <v>0</v>
      </c>
    </row>
    <row r="3" spans="1:7" x14ac:dyDescent="0.2">
      <c r="A3" t="s">
        <v>136</v>
      </c>
      <c r="B3" t="s">
        <v>137</v>
      </c>
      <c r="C3">
        <v>1</v>
      </c>
      <c r="D3">
        <v>1</v>
      </c>
    </row>
    <row r="4" spans="1:7" x14ac:dyDescent="0.2">
      <c r="A4" t="s">
        <v>138</v>
      </c>
      <c r="C4">
        <v>2</v>
      </c>
      <c r="D4">
        <v>2</v>
      </c>
    </row>
    <row r="5" spans="1:7" x14ac:dyDescent="0.2">
      <c r="A5" t="s">
        <v>139</v>
      </c>
      <c r="C5">
        <v>3</v>
      </c>
      <c r="D5">
        <v>3</v>
      </c>
    </row>
    <row r="6" spans="1:7" x14ac:dyDescent="0.2">
      <c r="A6" t="s">
        <v>140</v>
      </c>
      <c r="C6">
        <v>4</v>
      </c>
      <c r="D6">
        <v>4</v>
      </c>
    </row>
    <row r="7" spans="1:7" x14ac:dyDescent="0.2">
      <c r="C7">
        <v>5</v>
      </c>
      <c r="D7">
        <v>5</v>
      </c>
    </row>
    <row r="8" spans="1:7" x14ac:dyDescent="0.2">
      <c r="C8">
        <v>6</v>
      </c>
      <c r="D8">
        <v>6</v>
      </c>
    </row>
    <row r="9" spans="1:7" x14ac:dyDescent="0.2">
      <c r="C9">
        <v>7</v>
      </c>
      <c r="D9">
        <v>7</v>
      </c>
    </row>
    <row r="10" spans="1:7" x14ac:dyDescent="0.2">
      <c r="C10">
        <v>8</v>
      </c>
      <c r="D10">
        <v>8</v>
      </c>
    </row>
    <row r="11" spans="1:7" x14ac:dyDescent="0.2">
      <c r="C11">
        <v>9</v>
      </c>
      <c r="D11">
        <v>9</v>
      </c>
    </row>
    <row r="12" spans="1:7" x14ac:dyDescent="0.2">
      <c r="C12">
        <v>10</v>
      </c>
      <c r="D12">
        <v>10</v>
      </c>
    </row>
    <row r="13" spans="1:7" x14ac:dyDescent="0.2">
      <c r="C13">
        <v>11</v>
      </c>
      <c r="D13">
        <v>11</v>
      </c>
    </row>
    <row r="14" spans="1:7" x14ac:dyDescent="0.2">
      <c r="C14">
        <v>12</v>
      </c>
      <c r="D14">
        <v>12</v>
      </c>
    </row>
    <row r="15" spans="1:7" x14ac:dyDescent="0.2">
      <c r="C15">
        <v>13</v>
      </c>
      <c r="D15">
        <v>13</v>
      </c>
    </row>
    <row r="16" spans="1:7" x14ac:dyDescent="0.2">
      <c r="C16">
        <v>14</v>
      </c>
      <c r="D16">
        <v>14</v>
      </c>
    </row>
    <row r="17" spans="3:3" x14ac:dyDescent="0.2">
      <c r="C17">
        <v>15</v>
      </c>
    </row>
    <row r="18" spans="3:3" x14ac:dyDescent="0.2">
      <c r="C18">
        <v>16</v>
      </c>
    </row>
    <row r="19" spans="3:3" x14ac:dyDescent="0.2">
      <c r="C19">
        <v>17</v>
      </c>
    </row>
    <row r="20" spans="3:3" x14ac:dyDescent="0.2">
      <c r="C20">
        <v>18</v>
      </c>
    </row>
    <row r="21" spans="3:3" x14ac:dyDescent="0.2">
      <c r="C21">
        <v>19</v>
      </c>
    </row>
    <row r="22" spans="3:3" x14ac:dyDescent="0.2">
      <c r="C22">
        <v>20</v>
      </c>
    </row>
  </sheetData>
  <phoneticPr fontId="8"/>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264"/>
  <sheetViews>
    <sheetView showGridLines="0" showRowColHeaders="0" tabSelected="1" workbookViewId="0">
      <selection activeCell="D5" sqref="D5:E5"/>
    </sheetView>
  </sheetViews>
  <sheetFormatPr defaultRowHeight="13" x14ac:dyDescent="0.2"/>
  <cols>
    <col min="2" max="3" width="15" customWidth="1"/>
    <col min="4" max="5" width="25" customWidth="1"/>
    <col min="6" max="6" width="65" customWidth="1"/>
  </cols>
  <sheetData>
    <row r="2" spans="2:6" ht="40" customHeight="1" x14ac:dyDescent="0.2">
      <c r="B2" s="15" t="s">
        <v>0</v>
      </c>
      <c r="C2" s="6"/>
      <c r="D2" s="6"/>
      <c r="E2" s="6"/>
    </row>
    <row r="3" spans="2:6" ht="20" customHeight="1" x14ac:dyDescent="0.2">
      <c r="D3" s="1" t="s">
        <v>1</v>
      </c>
      <c r="E3" s="2" t="s">
        <v>2</v>
      </c>
    </row>
    <row r="4" spans="2:6" ht="24" customHeight="1" x14ac:dyDescent="0.2">
      <c r="B4" s="5" t="s">
        <v>3</v>
      </c>
      <c r="C4" s="6"/>
      <c r="D4" s="6"/>
      <c r="E4" s="6"/>
    </row>
    <row r="5" spans="2:6" ht="22" customHeight="1" x14ac:dyDescent="0.3">
      <c r="B5" s="7" t="s">
        <v>4</v>
      </c>
      <c r="C5" s="8"/>
      <c r="D5" s="12"/>
      <c r="E5" s="10"/>
      <c r="F5" s="3" t="s">
        <v>5</v>
      </c>
    </row>
    <row r="6" spans="2:6" ht="6" customHeight="1" x14ac:dyDescent="0.2"/>
    <row r="7" spans="2:6" ht="22" customHeight="1" x14ac:dyDescent="0.3">
      <c r="B7" s="7" t="s">
        <v>6</v>
      </c>
      <c r="C7" s="8"/>
      <c r="D7" s="12"/>
      <c r="E7" s="10"/>
      <c r="F7" s="3" t="s">
        <v>5</v>
      </c>
    </row>
    <row r="8" spans="2:6" ht="24" customHeight="1" x14ac:dyDescent="0.2">
      <c r="B8" s="5" t="s">
        <v>7</v>
      </c>
      <c r="C8" s="6"/>
      <c r="D8" s="6"/>
      <c r="E8" s="6"/>
    </row>
    <row r="9" spans="2:6" ht="22" customHeight="1" x14ac:dyDescent="0.3">
      <c r="B9" s="7" t="s">
        <v>8</v>
      </c>
      <c r="C9" s="8"/>
      <c r="D9" s="17"/>
      <c r="E9" s="10"/>
      <c r="F9" s="3" t="s">
        <v>9</v>
      </c>
    </row>
    <row r="10" spans="2:6" ht="6" customHeight="1" x14ac:dyDescent="0.2"/>
    <row r="11" spans="2:6" ht="22" customHeight="1" x14ac:dyDescent="0.3">
      <c r="B11" s="7" t="s">
        <v>10</v>
      </c>
      <c r="C11" s="8"/>
      <c r="D11" s="18" t="str">
        <f>PHONETIC(D9)</f>
        <v/>
      </c>
      <c r="E11" s="14"/>
      <c r="F11" s="3" t="s">
        <v>11</v>
      </c>
    </row>
    <row r="12" spans="2:6" ht="24" customHeight="1" x14ac:dyDescent="0.2">
      <c r="B12" s="5" t="s">
        <v>12</v>
      </c>
      <c r="C12" s="6"/>
      <c r="D12" s="6"/>
      <c r="E12" s="6"/>
    </row>
    <row r="13" spans="2:6" ht="22" customHeight="1" x14ac:dyDescent="0.3">
      <c r="B13" s="7" t="s">
        <v>13</v>
      </c>
      <c r="C13" s="8"/>
      <c r="D13" s="12"/>
      <c r="E13" s="10"/>
      <c r="F13" s="3" t="s">
        <v>14</v>
      </c>
    </row>
    <row r="14" spans="2:6" ht="6" customHeight="1" x14ac:dyDescent="0.2"/>
    <row r="15" spans="2:6" ht="22" customHeight="1" x14ac:dyDescent="0.3">
      <c r="B15" s="7" t="s">
        <v>15</v>
      </c>
      <c r="C15" s="8"/>
      <c r="D15" s="18" t="str">
        <f>PHONETIC(D13)</f>
        <v/>
      </c>
      <c r="E15" s="14"/>
      <c r="F15" s="3" t="s">
        <v>16</v>
      </c>
    </row>
    <row r="16" spans="2:6" ht="6" customHeight="1" x14ac:dyDescent="0.2"/>
    <row r="17" spans="2:6" ht="22" customHeight="1" x14ac:dyDescent="0.3">
      <c r="B17" s="7" t="s">
        <v>17</v>
      </c>
      <c r="C17" s="8"/>
      <c r="D17" s="17"/>
      <c r="E17" s="10"/>
      <c r="F17" s="3" t="s">
        <v>18</v>
      </c>
    </row>
    <row r="18" spans="2:6" ht="6" customHeight="1" x14ac:dyDescent="0.2"/>
    <row r="19" spans="2:6" ht="22" customHeight="1" x14ac:dyDescent="0.3">
      <c r="B19" s="7" t="s">
        <v>19</v>
      </c>
      <c r="C19" s="8"/>
      <c r="D19" s="12"/>
      <c r="E19" s="10"/>
      <c r="F19" s="3" t="s">
        <v>20</v>
      </c>
    </row>
    <row r="20" spans="2:6" ht="6" customHeight="1" x14ac:dyDescent="0.2"/>
    <row r="21" spans="2:6" ht="22" customHeight="1" x14ac:dyDescent="0.3">
      <c r="B21" s="7" t="s">
        <v>21</v>
      </c>
      <c r="C21" s="8"/>
      <c r="D21" s="12"/>
      <c r="E21" s="10"/>
      <c r="F21" s="3" t="s">
        <v>22</v>
      </c>
    </row>
    <row r="22" spans="2:6" ht="6" customHeight="1" x14ac:dyDescent="0.2"/>
    <row r="23" spans="2:6" ht="22" customHeight="1" x14ac:dyDescent="0.3">
      <c r="B23" s="7" t="s">
        <v>23</v>
      </c>
      <c r="C23" s="8"/>
      <c r="D23" s="17"/>
      <c r="E23" s="10"/>
      <c r="F23" s="3" t="s">
        <v>24</v>
      </c>
    </row>
    <row r="24" spans="2:6" ht="6" customHeight="1" x14ac:dyDescent="0.2"/>
    <row r="25" spans="2:6" ht="22" customHeight="1" x14ac:dyDescent="0.3">
      <c r="B25" s="7" t="s">
        <v>25</v>
      </c>
      <c r="C25" s="8"/>
      <c r="D25" s="11"/>
      <c r="E25" s="10"/>
      <c r="F25" s="3" t="s">
        <v>26</v>
      </c>
    </row>
    <row r="26" spans="2:6" ht="24" customHeight="1" x14ac:dyDescent="0.2">
      <c r="B26" s="5" t="s">
        <v>27</v>
      </c>
      <c r="C26" s="6"/>
      <c r="D26" s="6"/>
      <c r="E26" s="6"/>
    </row>
    <row r="27" spans="2:6" ht="22" customHeight="1" x14ac:dyDescent="0.3">
      <c r="B27" s="7" t="s">
        <v>28</v>
      </c>
      <c r="C27" s="8"/>
      <c r="D27" s="17"/>
      <c r="E27" s="10"/>
      <c r="F27" s="3" t="s">
        <v>29</v>
      </c>
    </row>
    <row r="28" spans="2:6" ht="6" customHeight="1" x14ac:dyDescent="0.2"/>
    <row r="29" spans="2:6" ht="22" customHeight="1" x14ac:dyDescent="0.3">
      <c r="B29" s="7" t="s">
        <v>30</v>
      </c>
      <c r="C29" s="8"/>
      <c r="D29" s="12"/>
      <c r="E29" s="10"/>
      <c r="F29" s="3" t="s">
        <v>31</v>
      </c>
    </row>
    <row r="30" spans="2:6" ht="6" customHeight="1" x14ac:dyDescent="0.2"/>
    <row r="31" spans="2:6" ht="22" customHeight="1" x14ac:dyDescent="0.3">
      <c r="B31" s="7" t="s">
        <v>32</v>
      </c>
      <c r="C31" s="8"/>
      <c r="D31" s="11"/>
      <c r="E31" s="10"/>
      <c r="F31" s="3" t="s">
        <v>33</v>
      </c>
    </row>
    <row r="32" spans="2:6" ht="6" customHeight="1" x14ac:dyDescent="0.2"/>
    <row r="34" spans="2:6" ht="24" customHeight="1" x14ac:dyDescent="0.2">
      <c r="B34" s="5" t="s">
        <v>34</v>
      </c>
      <c r="C34" s="6"/>
      <c r="D34" s="6"/>
      <c r="E34" s="6"/>
    </row>
    <row r="35" spans="2:6" ht="20" customHeight="1" x14ac:dyDescent="0.3">
      <c r="B35" s="7" t="s">
        <v>35</v>
      </c>
      <c r="C35" s="8"/>
      <c r="D35" s="12"/>
      <c r="E35" s="10"/>
      <c r="F35" s="3" t="s">
        <v>36</v>
      </c>
    </row>
    <row r="36" spans="2:6" ht="4" customHeight="1" x14ac:dyDescent="0.2"/>
    <row r="37" spans="2:6" ht="20" customHeight="1" x14ac:dyDescent="0.3">
      <c r="B37" s="7" t="s">
        <v>37</v>
      </c>
      <c r="C37" s="8"/>
      <c r="D37" s="18" t="str">
        <f>PHONETIC(D35)</f>
        <v/>
      </c>
      <c r="E37" s="14"/>
      <c r="F37" s="3" t="s">
        <v>38</v>
      </c>
    </row>
    <row r="38" spans="2:6" ht="4" customHeight="1" x14ac:dyDescent="0.2"/>
    <row r="39" spans="2:6" ht="20" customHeight="1" x14ac:dyDescent="0.3">
      <c r="B39" s="7" t="s">
        <v>39</v>
      </c>
      <c r="C39" s="8"/>
      <c r="D39" s="12"/>
      <c r="E39" s="10"/>
      <c r="F39" s="3" t="s">
        <v>40</v>
      </c>
    </row>
    <row r="40" spans="2:6" ht="4" customHeight="1" x14ac:dyDescent="0.2"/>
    <row r="41" spans="2:6" ht="20" customHeight="1" x14ac:dyDescent="0.3">
      <c r="B41" s="7" t="s">
        <v>41</v>
      </c>
      <c r="C41" s="8"/>
      <c r="D41" s="17"/>
      <c r="E41" s="10"/>
      <c r="F41" s="3" t="s">
        <v>42</v>
      </c>
    </row>
    <row r="42" spans="2:6" ht="4" customHeight="1" x14ac:dyDescent="0.2"/>
    <row r="44" spans="2:6" ht="24" customHeight="1" x14ac:dyDescent="0.2">
      <c r="B44" s="5" t="s">
        <v>43</v>
      </c>
      <c r="C44" s="6"/>
      <c r="D44" s="6"/>
      <c r="E44" s="6"/>
    </row>
    <row r="45" spans="2:6" ht="20" customHeight="1" x14ac:dyDescent="0.3">
      <c r="B45" s="7" t="s">
        <v>44</v>
      </c>
      <c r="C45" s="8"/>
      <c r="D45" s="12"/>
      <c r="E45" s="10"/>
      <c r="F45" s="3" t="s">
        <v>36</v>
      </c>
    </row>
    <row r="46" spans="2:6" ht="4" customHeight="1" x14ac:dyDescent="0.2"/>
    <row r="47" spans="2:6" ht="20" customHeight="1" x14ac:dyDescent="0.3">
      <c r="B47" s="7" t="s">
        <v>45</v>
      </c>
      <c r="C47" s="8"/>
      <c r="D47" s="18" t="str">
        <f>PHONETIC(D45)</f>
        <v/>
      </c>
      <c r="E47" s="14"/>
      <c r="F47" s="3" t="s">
        <v>38</v>
      </c>
    </row>
    <row r="48" spans="2:6" ht="4" customHeight="1" x14ac:dyDescent="0.2"/>
    <row r="49" spans="2:6" ht="20" customHeight="1" x14ac:dyDescent="0.3">
      <c r="B49" s="7" t="s">
        <v>46</v>
      </c>
      <c r="C49" s="8"/>
      <c r="D49" s="12"/>
      <c r="E49" s="10"/>
      <c r="F49" s="3" t="s">
        <v>40</v>
      </c>
    </row>
    <row r="50" spans="2:6" ht="4" customHeight="1" x14ac:dyDescent="0.2"/>
    <row r="51" spans="2:6" ht="20" customHeight="1" x14ac:dyDescent="0.3">
      <c r="B51" s="7" t="s">
        <v>47</v>
      </c>
      <c r="C51" s="8"/>
      <c r="D51" s="17"/>
      <c r="E51" s="10"/>
      <c r="F51" s="3" t="s">
        <v>42</v>
      </c>
    </row>
    <row r="52" spans="2:6" ht="4" customHeight="1" x14ac:dyDescent="0.2"/>
    <row r="54" spans="2:6" ht="24" customHeight="1" x14ac:dyDescent="0.2">
      <c r="B54" s="5" t="s">
        <v>48</v>
      </c>
      <c r="C54" s="6"/>
      <c r="D54" s="6"/>
      <c r="E54" s="6"/>
    </row>
    <row r="55" spans="2:6" ht="20" customHeight="1" x14ac:dyDescent="0.3">
      <c r="B55" s="7" t="s">
        <v>49</v>
      </c>
      <c r="C55" s="8"/>
      <c r="D55" s="11"/>
      <c r="E55" s="10"/>
      <c r="F55" s="3" t="s">
        <v>36</v>
      </c>
    </row>
    <row r="56" spans="2:6" ht="4" customHeight="1" x14ac:dyDescent="0.2"/>
    <row r="57" spans="2:6" ht="20" customHeight="1" x14ac:dyDescent="0.3">
      <c r="B57" s="7" t="s">
        <v>50</v>
      </c>
      <c r="C57" s="8"/>
      <c r="D57" s="13" t="str">
        <f>PHONETIC(D55)</f>
        <v/>
      </c>
      <c r="E57" s="14"/>
      <c r="F57" s="3" t="s">
        <v>38</v>
      </c>
    </row>
    <row r="58" spans="2:6" ht="4" customHeight="1" x14ac:dyDescent="0.2"/>
    <row r="59" spans="2:6" ht="20" customHeight="1" x14ac:dyDescent="0.3">
      <c r="B59" s="7" t="s">
        <v>51</v>
      </c>
      <c r="C59" s="8"/>
      <c r="D59" s="11"/>
      <c r="E59" s="10"/>
      <c r="F59" s="3" t="s">
        <v>40</v>
      </c>
    </row>
    <row r="60" spans="2:6" ht="4" customHeight="1" x14ac:dyDescent="0.2"/>
    <row r="61" spans="2:6" ht="20" customHeight="1" x14ac:dyDescent="0.3">
      <c r="B61" s="7" t="s">
        <v>52</v>
      </c>
      <c r="C61" s="8"/>
      <c r="D61" s="9"/>
      <c r="E61" s="10"/>
      <c r="F61" s="3" t="s">
        <v>42</v>
      </c>
    </row>
    <row r="62" spans="2:6" ht="4" customHeight="1" x14ac:dyDescent="0.2"/>
    <row r="64" spans="2:6" ht="24" customHeight="1" x14ac:dyDescent="0.2">
      <c r="B64" s="5" t="s">
        <v>53</v>
      </c>
      <c r="C64" s="6"/>
      <c r="D64" s="6"/>
      <c r="E64" s="6"/>
    </row>
    <row r="65" spans="2:6" ht="20" customHeight="1" x14ac:dyDescent="0.3">
      <c r="B65" s="7" t="s">
        <v>54</v>
      </c>
      <c r="C65" s="8"/>
      <c r="D65" s="11"/>
      <c r="E65" s="10"/>
      <c r="F65" s="3" t="s">
        <v>36</v>
      </c>
    </row>
    <row r="66" spans="2:6" ht="4" customHeight="1" x14ac:dyDescent="0.2"/>
    <row r="67" spans="2:6" ht="20" customHeight="1" x14ac:dyDescent="0.3">
      <c r="B67" s="7" t="s">
        <v>55</v>
      </c>
      <c r="C67" s="8"/>
      <c r="D67" s="13" t="str">
        <f>PHONETIC(D65)</f>
        <v/>
      </c>
      <c r="E67" s="14"/>
      <c r="F67" s="3" t="s">
        <v>38</v>
      </c>
    </row>
    <row r="68" spans="2:6" ht="4" customHeight="1" x14ac:dyDescent="0.2"/>
    <row r="69" spans="2:6" ht="20" customHeight="1" x14ac:dyDescent="0.3">
      <c r="B69" s="7" t="s">
        <v>56</v>
      </c>
      <c r="C69" s="8"/>
      <c r="D69" s="11"/>
      <c r="E69" s="10"/>
      <c r="F69" s="3" t="s">
        <v>40</v>
      </c>
    </row>
    <row r="70" spans="2:6" ht="4" customHeight="1" x14ac:dyDescent="0.2"/>
    <row r="71" spans="2:6" ht="20" customHeight="1" x14ac:dyDescent="0.3">
      <c r="B71" s="7" t="s">
        <v>57</v>
      </c>
      <c r="C71" s="8"/>
      <c r="D71" s="9"/>
      <c r="E71" s="10"/>
      <c r="F71" s="3" t="s">
        <v>42</v>
      </c>
    </row>
    <row r="72" spans="2:6" ht="4" customHeight="1" x14ac:dyDescent="0.2"/>
    <row r="74" spans="2:6" ht="24" customHeight="1" x14ac:dyDescent="0.2">
      <c r="B74" s="5" t="s">
        <v>58</v>
      </c>
      <c r="C74" s="6"/>
      <c r="D74" s="6"/>
      <c r="E74" s="6"/>
    </row>
    <row r="75" spans="2:6" ht="20" customHeight="1" x14ac:dyDescent="0.3">
      <c r="B75" s="7" t="s">
        <v>59</v>
      </c>
      <c r="C75" s="8"/>
      <c r="D75" s="11"/>
      <c r="E75" s="10"/>
      <c r="F75" s="3" t="s">
        <v>36</v>
      </c>
    </row>
    <row r="76" spans="2:6" ht="4" customHeight="1" x14ac:dyDescent="0.2"/>
    <row r="77" spans="2:6" ht="20" customHeight="1" x14ac:dyDescent="0.3">
      <c r="B77" s="7" t="s">
        <v>60</v>
      </c>
      <c r="C77" s="8"/>
      <c r="D77" s="13" t="str">
        <f>PHONETIC(D75)</f>
        <v/>
      </c>
      <c r="E77" s="14"/>
      <c r="F77" s="3" t="s">
        <v>38</v>
      </c>
    </row>
    <row r="78" spans="2:6" ht="4" customHeight="1" x14ac:dyDescent="0.2"/>
    <row r="79" spans="2:6" ht="20" customHeight="1" x14ac:dyDescent="0.3">
      <c r="B79" s="7" t="s">
        <v>61</v>
      </c>
      <c r="C79" s="8"/>
      <c r="D79" s="11"/>
      <c r="E79" s="10"/>
      <c r="F79" s="3" t="s">
        <v>40</v>
      </c>
    </row>
    <row r="80" spans="2:6" ht="4" customHeight="1" x14ac:dyDescent="0.2"/>
    <row r="81" spans="2:6" ht="20" customHeight="1" x14ac:dyDescent="0.3">
      <c r="B81" s="7" t="s">
        <v>62</v>
      </c>
      <c r="C81" s="8"/>
      <c r="D81" s="9"/>
      <c r="E81" s="10"/>
      <c r="F81" s="3" t="s">
        <v>42</v>
      </c>
    </row>
    <row r="82" spans="2:6" ht="4" customHeight="1" x14ac:dyDescent="0.2"/>
    <row r="84" spans="2:6" ht="24" customHeight="1" x14ac:dyDescent="0.2">
      <c r="B84" s="5" t="s">
        <v>63</v>
      </c>
      <c r="C84" s="6"/>
      <c r="D84" s="6"/>
      <c r="E84" s="6"/>
    </row>
    <row r="85" spans="2:6" ht="20" customHeight="1" x14ac:dyDescent="0.3">
      <c r="B85" s="7" t="s">
        <v>64</v>
      </c>
      <c r="C85" s="8"/>
      <c r="D85" s="11"/>
      <c r="E85" s="10"/>
      <c r="F85" s="3" t="s">
        <v>36</v>
      </c>
    </row>
    <row r="86" spans="2:6" ht="4" customHeight="1" x14ac:dyDescent="0.2"/>
    <row r="87" spans="2:6" ht="20" customHeight="1" x14ac:dyDescent="0.3">
      <c r="B87" s="7" t="s">
        <v>65</v>
      </c>
      <c r="C87" s="8"/>
      <c r="D87" s="13" t="str">
        <f>PHONETIC(D85)</f>
        <v/>
      </c>
      <c r="E87" s="14"/>
      <c r="F87" s="3" t="s">
        <v>38</v>
      </c>
    </row>
    <row r="88" spans="2:6" ht="4" customHeight="1" x14ac:dyDescent="0.2"/>
    <row r="89" spans="2:6" ht="20" customHeight="1" x14ac:dyDescent="0.3">
      <c r="B89" s="7" t="s">
        <v>66</v>
      </c>
      <c r="C89" s="8"/>
      <c r="D89" s="11"/>
      <c r="E89" s="10"/>
      <c r="F89" s="3" t="s">
        <v>40</v>
      </c>
    </row>
    <row r="90" spans="2:6" ht="4" customHeight="1" x14ac:dyDescent="0.2"/>
    <row r="91" spans="2:6" ht="20" customHeight="1" x14ac:dyDescent="0.3">
      <c r="B91" s="7" t="s">
        <v>67</v>
      </c>
      <c r="C91" s="8"/>
      <c r="D91" s="9"/>
      <c r="E91" s="10"/>
      <c r="F91" s="3" t="s">
        <v>42</v>
      </c>
    </row>
    <row r="92" spans="2:6" ht="4" customHeight="1" x14ac:dyDescent="0.2"/>
    <row r="94" spans="2:6" ht="24" customHeight="1" x14ac:dyDescent="0.2">
      <c r="B94" s="5" t="s">
        <v>68</v>
      </c>
      <c r="C94" s="6"/>
      <c r="D94" s="6"/>
      <c r="E94" s="6"/>
    </row>
    <row r="95" spans="2:6" ht="20" customHeight="1" x14ac:dyDescent="0.3">
      <c r="B95" s="7" t="s">
        <v>69</v>
      </c>
      <c r="C95" s="8"/>
      <c r="D95" s="11"/>
      <c r="E95" s="10"/>
      <c r="F95" s="3" t="s">
        <v>36</v>
      </c>
    </row>
    <row r="96" spans="2:6" ht="4" customHeight="1" x14ac:dyDescent="0.2"/>
    <row r="97" spans="2:6" ht="20" customHeight="1" x14ac:dyDescent="0.3">
      <c r="B97" s="7" t="s">
        <v>70</v>
      </c>
      <c r="C97" s="8"/>
      <c r="D97" s="13" t="str">
        <f>PHONETIC(D95)</f>
        <v/>
      </c>
      <c r="E97" s="14"/>
      <c r="F97" s="3" t="s">
        <v>38</v>
      </c>
    </row>
    <row r="98" spans="2:6" ht="4" customHeight="1" x14ac:dyDescent="0.2"/>
    <row r="99" spans="2:6" ht="20" customHeight="1" x14ac:dyDescent="0.3">
      <c r="B99" s="7" t="s">
        <v>71</v>
      </c>
      <c r="C99" s="8"/>
      <c r="D99" s="11"/>
      <c r="E99" s="10"/>
      <c r="F99" s="3" t="s">
        <v>40</v>
      </c>
    </row>
    <row r="100" spans="2:6" ht="4" customHeight="1" x14ac:dyDescent="0.2"/>
    <row r="101" spans="2:6" ht="20" customHeight="1" x14ac:dyDescent="0.3">
      <c r="B101" s="7" t="s">
        <v>72</v>
      </c>
      <c r="C101" s="8"/>
      <c r="D101" s="9"/>
      <c r="E101" s="10"/>
      <c r="F101" s="3" t="s">
        <v>42</v>
      </c>
    </row>
    <row r="102" spans="2:6" ht="4" customHeight="1" x14ac:dyDescent="0.2"/>
    <row r="104" spans="2:6" ht="24" customHeight="1" x14ac:dyDescent="0.2">
      <c r="B104" s="5" t="s">
        <v>73</v>
      </c>
      <c r="C104" s="6"/>
      <c r="D104" s="6"/>
      <c r="E104" s="6"/>
    </row>
    <row r="105" spans="2:6" ht="20" customHeight="1" x14ac:dyDescent="0.3">
      <c r="B105" s="7" t="s">
        <v>74</v>
      </c>
      <c r="C105" s="8"/>
      <c r="D105" s="11"/>
      <c r="E105" s="10"/>
      <c r="F105" s="3" t="s">
        <v>36</v>
      </c>
    </row>
    <row r="106" spans="2:6" ht="4" customHeight="1" x14ac:dyDescent="0.2"/>
    <row r="107" spans="2:6" ht="20" customHeight="1" x14ac:dyDescent="0.3">
      <c r="B107" s="7" t="s">
        <v>75</v>
      </c>
      <c r="C107" s="8"/>
      <c r="D107" s="13" t="str">
        <f>PHONETIC(D105)</f>
        <v/>
      </c>
      <c r="E107" s="14"/>
      <c r="F107" s="3" t="s">
        <v>38</v>
      </c>
    </row>
    <row r="108" spans="2:6" ht="4" customHeight="1" x14ac:dyDescent="0.2"/>
    <row r="109" spans="2:6" ht="20" customHeight="1" x14ac:dyDescent="0.3">
      <c r="B109" s="7" t="s">
        <v>76</v>
      </c>
      <c r="C109" s="8"/>
      <c r="D109" s="11"/>
      <c r="E109" s="10"/>
      <c r="F109" s="3" t="s">
        <v>40</v>
      </c>
    </row>
    <row r="110" spans="2:6" ht="4" customHeight="1" x14ac:dyDescent="0.2"/>
    <row r="111" spans="2:6" ht="20" customHeight="1" x14ac:dyDescent="0.3">
      <c r="B111" s="7" t="s">
        <v>77</v>
      </c>
      <c r="C111" s="8"/>
      <c r="D111" s="9"/>
      <c r="E111" s="10"/>
      <c r="F111" s="3" t="s">
        <v>42</v>
      </c>
    </row>
    <row r="112" spans="2:6" ht="4" customHeight="1" x14ac:dyDescent="0.2"/>
    <row r="114" spans="2:6" ht="24" customHeight="1" x14ac:dyDescent="0.2">
      <c r="B114" s="5" t="s">
        <v>78</v>
      </c>
      <c r="C114" s="6"/>
      <c r="D114" s="6"/>
      <c r="E114" s="6"/>
    </row>
    <row r="115" spans="2:6" ht="20" customHeight="1" x14ac:dyDescent="0.3">
      <c r="B115" s="7" t="s">
        <v>79</v>
      </c>
      <c r="C115" s="8"/>
      <c r="D115" s="11"/>
      <c r="E115" s="10"/>
      <c r="F115" s="3" t="s">
        <v>36</v>
      </c>
    </row>
    <row r="116" spans="2:6" ht="4" customHeight="1" x14ac:dyDescent="0.2"/>
    <row r="117" spans="2:6" ht="20" customHeight="1" x14ac:dyDescent="0.3">
      <c r="B117" s="7" t="s">
        <v>80</v>
      </c>
      <c r="C117" s="8"/>
      <c r="D117" s="13" t="str">
        <f>PHONETIC(D115)</f>
        <v/>
      </c>
      <c r="E117" s="14"/>
      <c r="F117" s="3" t="s">
        <v>38</v>
      </c>
    </row>
    <row r="118" spans="2:6" ht="4" customHeight="1" x14ac:dyDescent="0.2"/>
    <row r="119" spans="2:6" ht="20" customHeight="1" x14ac:dyDescent="0.3">
      <c r="B119" s="7" t="s">
        <v>81</v>
      </c>
      <c r="C119" s="8"/>
      <c r="D119" s="11"/>
      <c r="E119" s="10"/>
      <c r="F119" s="3" t="s">
        <v>40</v>
      </c>
    </row>
    <row r="120" spans="2:6" ht="4" customHeight="1" x14ac:dyDescent="0.2"/>
    <row r="121" spans="2:6" ht="20" customHeight="1" x14ac:dyDescent="0.3">
      <c r="B121" s="7" t="s">
        <v>82</v>
      </c>
      <c r="C121" s="8"/>
      <c r="D121" s="9"/>
      <c r="E121" s="10"/>
      <c r="F121" s="3" t="s">
        <v>42</v>
      </c>
    </row>
    <row r="122" spans="2:6" ht="4" customHeight="1" x14ac:dyDescent="0.2"/>
    <row r="124" spans="2:6" ht="24" customHeight="1" x14ac:dyDescent="0.2">
      <c r="B124" s="5" t="s">
        <v>83</v>
      </c>
      <c r="C124" s="6"/>
      <c r="D124" s="6"/>
      <c r="E124" s="6"/>
    </row>
    <row r="125" spans="2:6" ht="20" customHeight="1" x14ac:dyDescent="0.3">
      <c r="B125" s="7" t="s">
        <v>84</v>
      </c>
      <c r="C125" s="8"/>
      <c r="D125" s="11"/>
      <c r="E125" s="10"/>
      <c r="F125" s="3" t="s">
        <v>36</v>
      </c>
    </row>
    <row r="126" spans="2:6" ht="4" customHeight="1" x14ac:dyDescent="0.2"/>
    <row r="127" spans="2:6" ht="20" customHeight="1" x14ac:dyDescent="0.3">
      <c r="B127" s="7" t="s">
        <v>85</v>
      </c>
      <c r="C127" s="8"/>
      <c r="D127" s="13" t="str">
        <f>PHONETIC(D125)</f>
        <v/>
      </c>
      <c r="E127" s="14"/>
      <c r="F127" s="3" t="s">
        <v>38</v>
      </c>
    </row>
    <row r="128" spans="2:6" ht="4" customHeight="1" x14ac:dyDescent="0.2"/>
    <row r="129" spans="2:6" ht="20" customHeight="1" x14ac:dyDescent="0.3">
      <c r="B129" s="7" t="s">
        <v>86</v>
      </c>
      <c r="C129" s="8"/>
      <c r="D129" s="11"/>
      <c r="E129" s="10"/>
      <c r="F129" s="3" t="s">
        <v>40</v>
      </c>
    </row>
    <row r="130" spans="2:6" ht="4" customHeight="1" x14ac:dyDescent="0.2"/>
    <row r="131" spans="2:6" ht="20" customHeight="1" x14ac:dyDescent="0.3">
      <c r="B131" s="7" t="s">
        <v>87</v>
      </c>
      <c r="C131" s="8"/>
      <c r="D131" s="9"/>
      <c r="E131" s="10"/>
      <c r="F131" s="3" t="s">
        <v>42</v>
      </c>
    </row>
    <row r="132" spans="2:6" ht="4" customHeight="1" x14ac:dyDescent="0.2"/>
    <row r="134" spans="2:6" ht="24" customHeight="1" x14ac:dyDescent="0.2">
      <c r="B134" s="5" t="s">
        <v>88</v>
      </c>
      <c r="C134" s="6"/>
      <c r="D134" s="6"/>
      <c r="E134" s="6"/>
    </row>
    <row r="135" spans="2:6" ht="20" customHeight="1" x14ac:dyDescent="0.3">
      <c r="B135" s="7" t="s">
        <v>89</v>
      </c>
      <c r="C135" s="8"/>
      <c r="D135" s="11"/>
      <c r="E135" s="10"/>
      <c r="F135" s="3" t="s">
        <v>36</v>
      </c>
    </row>
    <row r="136" spans="2:6" ht="4" customHeight="1" x14ac:dyDescent="0.2"/>
    <row r="137" spans="2:6" ht="20" customHeight="1" x14ac:dyDescent="0.3">
      <c r="B137" s="7" t="s">
        <v>90</v>
      </c>
      <c r="C137" s="8"/>
      <c r="D137" s="13" t="str">
        <f>PHONETIC(D135)</f>
        <v/>
      </c>
      <c r="E137" s="14"/>
      <c r="F137" s="3" t="s">
        <v>38</v>
      </c>
    </row>
    <row r="138" spans="2:6" ht="4" customHeight="1" x14ac:dyDescent="0.2"/>
    <row r="139" spans="2:6" ht="20" customHeight="1" x14ac:dyDescent="0.3">
      <c r="B139" s="7" t="s">
        <v>91</v>
      </c>
      <c r="C139" s="8"/>
      <c r="D139" s="11"/>
      <c r="E139" s="10"/>
      <c r="F139" s="3" t="s">
        <v>40</v>
      </c>
    </row>
    <row r="140" spans="2:6" ht="4" customHeight="1" x14ac:dyDescent="0.2"/>
    <row r="141" spans="2:6" ht="20" customHeight="1" x14ac:dyDescent="0.3">
      <c r="B141" s="7" t="s">
        <v>92</v>
      </c>
      <c r="C141" s="8"/>
      <c r="D141" s="9"/>
      <c r="E141" s="10"/>
      <c r="F141" s="3" t="s">
        <v>42</v>
      </c>
    </row>
    <row r="142" spans="2:6" ht="4" customHeight="1" x14ac:dyDescent="0.2"/>
    <row r="144" spans="2:6" ht="24" customHeight="1" x14ac:dyDescent="0.2">
      <c r="B144" s="5" t="s">
        <v>93</v>
      </c>
      <c r="C144" s="6"/>
      <c r="D144" s="6"/>
      <c r="E144" s="6"/>
    </row>
    <row r="145" spans="2:6" ht="20" customHeight="1" x14ac:dyDescent="0.3">
      <c r="B145" s="7" t="s">
        <v>94</v>
      </c>
      <c r="C145" s="8"/>
      <c r="D145" s="11"/>
      <c r="E145" s="10"/>
      <c r="F145" s="3" t="s">
        <v>36</v>
      </c>
    </row>
    <row r="146" spans="2:6" ht="4" customHeight="1" x14ac:dyDescent="0.2"/>
    <row r="147" spans="2:6" ht="20" customHeight="1" x14ac:dyDescent="0.3">
      <c r="B147" s="7" t="s">
        <v>95</v>
      </c>
      <c r="C147" s="8"/>
      <c r="D147" s="13" t="str">
        <f>PHONETIC(D145)</f>
        <v/>
      </c>
      <c r="E147" s="14"/>
      <c r="F147" s="3" t="s">
        <v>38</v>
      </c>
    </row>
    <row r="148" spans="2:6" ht="4" customHeight="1" x14ac:dyDescent="0.2"/>
    <row r="149" spans="2:6" ht="20" customHeight="1" x14ac:dyDescent="0.3">
      <c r="B149" s="7" t="s">
        <v>96</v>
      </c>
      <c r="C149" s="8"/>
      <c r="D149" s="11"/>
      <c r="E149" s="10"/>
      <c r="F149" s="3" t="s">
        <v>40</v>
      </c>
    </row>
    <row r="150" spans="2:6" ht="4" customHeight="1" x14ac:dyDescent="0.2"/>
    <row r="151" spans="2:6" ht="20" customHeight="1" x14ac:dyDescent="0.3">
      <c r="B151" s="7" t="s">
        <v>97</v>
      </c>
      <c r="C151" s="8"/>
      <c r="D151" s="9"/>
      <c r="E151" s="10"/>
      <c r="F151" s="3" t="s">
        <v>42</v>
      </c>
    </row>
    <row r="152" spans="2:6" ht="4" customHeight="1" x14ac:dyDescent="0.2"/>
    <row r="154" spans="2:6" ht="24" customHeight="1" x14ac:dyDescent="0.2">
      <c r="B154" s="5" t="s">
        <v>98</v>
      </c>
      <c r="C154" s="6"/>
      <c r="D154" s="6"/>
      <c r="E154" s="6"/>
    </row>
    <row r="155" spans="2:6" ht="20" customHeight="1" x14ac:dyDescent="0.3">
      <c r="B155" s="7" t="s">
        <v>99</v>
      </c>
      <c r="C155" s="8"/>
      <c r="D155" s="11"/>
      <c r="E155" s="10"/>
      <c r="F155" s="3" t="s">
        <v>36</v>
      </c>
    </row>
    <row r="156" spans="2:6" ht="4" customHeight="1" x14ac:dyDescent="0.2"/>
    <row r="157" spans="2:6" ht="20" customHeight="1" x14ac:dyDescent="0.3">
      <c r="B157" s="7" t="s">
        <v>100</v>
      </c>
      <c r="C157" s="8"/>
      <c r="D157" s="13" t="str">
        <f>PHONETIC(D155)</f>
        <v/>
      </c>
      <c r="E157" s="14"/>
      <c r="F157" s="3" t="s">
        <v>38</v>
      </c>
    </row>
    <row r="158" spans="2:6" ht="4" customHeight="1" x14ac:dyDescent="0.2"/>
    <row r="159" spans="2:6" ht="20" customHeight="1" x14ac:dyDescent="0.3">
      <c r="B159" s="7" t="s">
        <v>101</v>
      </c>
      <c r="C159" s="8"/>
      <c r="D159" s="11"/>
      <c r="E159" s="10"/>
      <c r="F159" s="3" t="s">
        <v>40</v>
      </c>
    </row>
    <row r="160" spans="2:6" ht="4" customHeight="1" x14ac:dyDescent="0.2"/>
    <row r="161" spans="2:6" ht="20" customHeight="1" x14ac:dyDescent="0.3">
      <c r="B161" s="7" t="s">
        <v>102</v>
      </c>
      <c r="C161" s="8"/>
      <c r="D161" s="9"/>
      <c r="E161" s="10"/>
      <c r="F161" s="3" t="s">
        <v>42</v>
      </c>
    </row>
    <row r="162" spans="2:6" ht="4" customHeight="1" x14ac:dyDescent="0.2"/>
    <row r="164" spans="2:6" ht="24" customHeight="1" x14ac:dyDescent="0.2">
      <c r="B164" s="5" t="s">
        <v>103</v>
      </c>
      <c r="C164" s="6"/>
      <c r="D164" s="6"/>
      <c r="E164" s="6"/>
    </row>
    <row r="165" spans="2:6" ht="20" customHeight="1" x14ac:dyDescent="0.3">
      <c r="B165" s="7" t="s">
        <v>104</v>
      </c>
      <c r="C165" s="8"/>
      <c r="D165" s="11"/>
      <c r="E165" s="10"/>
      <c r="F165" s="3" t="s">
        <v>36</v>
      </c>
    </row>
    <row r="166" spans="2:6" ht="4" customHeight="1" x14ac:dyDescent="0.2"/>
    <row r="167" spans="2:6" ht="20" customHeight="1" x14ac:dyDescent="0.3">
      <c r="B167" s="7" t="s">
        <v>105</v>
      </c>
      <c r="C167" s="8"/>
      <c r="D167" s="13" t="str">
        <f>PHONETIC(D165)</f>
        <v/>
      </c>
      <c r="E167" s="14"/>
      <c r="F167" s="3" t="s">
        <v>38</v>
      </c>
    </row>
    <row r="168" spans="2:6" ht="4" customHeight="1" x14ac:dyDescent="0.2"/>
    <row r="169" spans="2:6" ht="20" customHeight="1" x14ac:dyDescent="0.3">
      <c r="B169" s="7" t="s">
        <v>106</v>
      </c>
      <c r="C169" s="8"/>
      <c r="D169" s="11"/>
      <c r="E169" s="10"/>
      <c r="F169" s="3" t="s">
        <v>40</v>
      </c>
    </row>
    <row r="170" spans="2:6" ht="4" customHeight="1" x14ac:dyDescent="0.2"/>
    <row r="171" spans="2:6" ht="20" customHeight="1" x14ac:dyDescent="0.3">
      <c r="B171" s="7" t="s">
        <v>107</v>
      </c>
      <c r="C171" s="8"/>
      <c r="D171" s="9"/>
      <c r="E171" s="10"/>
      <c r="F171" s="3" t="s">
        <v>42</v>
      </c>
    </row>
    <row r="172" spans="2:6" ht="4" customHeight="1" x14ac:dyDescent="0.2"/>
    <row r="174" spans="2:6" ht="24" customHeight="1" x14ac:dyDescent="0.2">
      <c r="B174" s="5" t="str">
        <f>IF($D$5="ハーフの部（21km）", "  5. 選手情報 【選手 15】 (※ハーフの部は対象外)", "  5. 選手情報 【選手 15】")</f>
        <v xml:space="preserve">  5. 選手情報 【選手 15】</v>
      </c>
      <c r="C174" s="6"/>
      <c r="D174" s="6"/>
      <c r="E174" s="6"/>
    </row>
    <row r="175" spans="2:6" ht="20" customHeight="1" x14ac:dyDescent="0.3">
      <c r="B175" s="7" t="str">
        <f>IF($D$5="ハーフの部（21km）", "", "選手15 氏名")</f>
        <v>選手15 氏名</v>
      </c>
      <c r="C175" s="8"/>
      <c r="D175" s="11"/>
      <c r="E175" s="10"/>
      <c r="F175" s="3" t="str">
        <f>IF($D$5="ハーフの部（21km）", "", " ※ ※姓名の間にスペースを入れてください")</f>
        <v xml:space="preserve"> ※ ※姓名の間にスペースを入れてください</v>
      </c>
    </row>
    <row r="176" spans="2:6" ht="4" customHeight="1" x14ac:dyDescent="0.2"/>
    <row r="177" spans="2:6" ht="20" customHeight="1" x14ac:dyDescent="0.3">
      <c r="B177" s="7" t="str">
        <f>IF($D$5="ハーフの部（21km）", "", "選手15 フリガナ")</f>
        <v>選手15 フリガナ</v>
      </c>
      <c r="C177" s="8"/>
      <c r="D177" s="13" t="str">
        <f>PHONETIC(D175)</f>
        <v/>
      </c>
      <c r="E177" s="14"/>
      <c r="F177" s="3" t="str">
        <f>IF($D$5="ハーフの部（21km）", "", " ※ ※姓と名の間にスペースを入れてカタカナで入力してください（自動入力・修正可）")</f>
        <v xml:space="preserve"> ※ ※姓と名の間にスペースを入れてカタカナで入力してください（自動入力・修正可）</v>
      </c>
    </row>
    <row r="178" spans="2:6" ht="4" customHeight="1" x14ac:dyDescent="0.2"/>
    <row r="179" spans="2:6" ht="20" customHeight="1" x14ac:dyDescent="0.3">
      <c r="B179" s="7" t="str">
        <f>IF($D$5="ハーフの部（21km）", "", "選手15 性別")</f>
        <v>選手15 性別</v>
      </c>
      <c r="C179" s="8"/>
      <c r="D179" s="11"/>
      <c r="E179" s="10"/>
      <c r="F179" s="3" t="str">
        <f>IF($D$5="ハーフの部（21km）", "", " ※ ※リストから選択")</f>
        <v xml:space="preserve"> ※ ※リストから選択</v>
      </c>
    </row>
    <row r="180" spans="2:6" ht="4" customHeight="1" x14ac:dyDescent="0.2"/>
    <row r="181" spans="2:6" ht="20" customHeight="1" x14ac:dyDescent="0.3">
      <c r="B181" s="7" t="str">
        <f>IF($D$5="ハーフの部（21km）", "", "選手15 年齢")</f>
        <v>選手15 年齢</v>
      </c>
      <c r="C181" s="8"/>
      <c r="D181" s="9"/>
      <c r="E181" s="10"/>
      <c r="F181" s="3" t="str">
        <f>IF($D$5="ハーフの部（21km）", "", " ※ ※半角数字で入力")</f>
        <v xml:space="preserve"> ※ ※半角数字で入力</v>
      </c>
    </row>
    <row r="182" spans="2:6" ht="4" customHeight="1" x14ac:dyDescent="0.2"/>
    <row r="184" spans="2:6" ht="24" customHeight="1" x14ac:dyDescent="0.2">
      <c r="B184" s="5" t="str">
        <f>IF($D$5="ハーフの部（21km）", "  5. 選手情報 【選手 16】 (※ハーフの部は対象外)", "  5. 選手情報 【選手 16】")</f>
        <v xml:space="preserve">  5. 選手情報 【選手 16】</v>
      </c>
      <c r="C184" s="6"/>
      <c r="D184" s="6"/>
      <c r="E184" s="6"/>
    </row>
    <row r="185" spans="2:6" ht="20" customHeight="1" x14ac:dyDescent="0.3">
      <c r="B185" s="7" t="str">
        <f>IF($D$5="ハーフの部（21km）", "", "選手16 氏名")</f>
        <v>選手16 氏名</v>
      </c>
      <c r="C185" s="8"/>
      <c r="D185" s="11"/>
      <c r="E185" s="10"/>
      <c r="F185" s="3" t="str">
        <f>IF($D$5="ハーフの部（21km）", "", " ※ ※姓名の間にスペースを入れてください")</f>
        <v xml:space="preserve"> ※ ※姓名の間にスペースを入れてください</v>
      </c>
    </row>
    <row r="186" spans="2:6" ht="4" customHeight="1" x14ac:dyDescent="0.2"/>
    <row r="187" spans="2:6" ht="20" customHeight="1" x14ac:dyDescent="0.3">
      <c r="B187" s="7" t="str">
        <f>IF($D$5="ハーフの部（21km）", "", "選手16 フリガナ")</f>
        <v>選手16 フリガナ</v>
      </c>
      <c r="C187" s="8"/>
      <c r="D187" s="13" t="str">
        <f>PHONETIC(D185)</f>
        <v/>
      </c>
      <c r="E187" s="14"/>
      <c r="F187" s="3" t="str">
        <f>IF($D$5="ハーフの部（21km）", "", " ※ ※姓と名の間にスペースを入れてカタカナで入力してください（自動入力・修正可）")</f>
        <v xml:space="preserve"> ※ ※姓と名の間にスペースを入れてカタカナで入力してください（自動入力・修正可）</v>
      </c>
    </row>
    <row r="188" spans="2:6" ht="4" customHeight="1" x14ac:dyDescent="0.2"/>
    <row r="189" spans="2:6" ht="20" customHeight="1" x14ac:dyDescent="0.3">
      <c r="B189" s="7" t="str">
        <f>IF($D$5="ハーフの部（21km）", "", "選手16 性別")</f>
        <v>選手16 性別</v>
      </c>
      <c r="C189" s="8"/>
      <c r="D189" s="11"/>
      <c r="E189" s="10"/>
      <c r="F189" s="3" t="str">
        <f>IF($D$5="ハーフの部（21km）", "", " ※ ※リストから選択")</f>
        <v xml:space="preserve"> ※ ※リストから選択</v>
      </c>
    </row>
    <row r="190" spans="2:6" ht="4" customHeight="1" x14ac:dyDescent="0.2"/>
    <row r="191" spans="2:6" ht="20" customHeight="1" x14ac:dyDescent="0.3">
      <c r="B191" s="7" t="str">
        <f>IF($D$5="ハーフの部（21km）", "", "選手16 年齢")</f>
        <v>選手16 年齢</v>
      </c>
      <c r="C191" s="8"/>
      <c r="D191" s="9"/>
      <c r="E191" s="10"/>
      <c r="F191" s="3" t="str">
        <f>IF($D$5="ハーフの部（21km）", "", " ※ ※半角数字で入力")</f>
        <v xml:space="preserve"> ※ ※半角数字で入力</v>
      </c>
    </row>
    <row r="192" spans="2:6" ht="4" customHeight="1" x14ac:dyDescent="0.2"/>
    <row r="194" spans="2:6" ht="24" customHeight="1" x14ac:dyDescent="0.2">
      <c r="B194" s="5" t="str">
        <f>IF($D$5="ハーフの部（21km）", "  5. 選手情報 【選手 17】 (※ハーフの部は対象外)", "  5. 選手情報 【選手 17】")</f>
        <v xml:space="preserve">  5. 選手情報 【選手 17】</v>
      </c>
      <c r="C194" s="6"/>
      <c r="D194" s="6"/>
      <c r="E194" s="6"/>
    </row>
    <row r="195" spans="2:6" ht="20" customHeight="1" x14ac:dyDescent="0.3">
      <c r="B195" s="7" t="str">
        <f>IF($D$5="ハーフの部（21km）", "", "選手17 氏名")</f>
        <v>選手17 氏名</v>
      </c>
      <c r="C195" s="8"/>
      <c r="D195" s="11"/>
      <c r="E195" s="10"/>
      <c r="F195" s="3" t="str">
        <f>IF($D$5="ハーフの部（21km）", "", " ※ ※姓名の間にスペースを入れてください")</f>
        <v xml:space="preserve"> ※ ※姓名の間にスペースを入れてください</v>
      </c>
    </row>
    <row r="196" spans="2:6" ht="4" customHeight="1" x14ac:dyDescent="0.2"/>
    <row r="197" spans="2:6" ht="20" customHeight="1" x14ac:dyDescent="0.3">
      <c r="B197" s="7" t="str">
        <f>IF($D$5="ハーフの部（21km）", "", "選手17 フリガナ")</f>
        <v>選手17 フリガナ</v>
      </c>
      <c r="C197" s="8"/>
      <c r="D197" s="13" t="str">
        <f>PHONETIC(D195)</f>
        <v/>
      </c>
      <c r="E197" s="14"/>
      <c r="F197" s="3" t="str">
        <f>IF($D$5="ハーフの部（21km）", "", " ※ ※姓と名の間にスペースを入れてカタカナで入力してください（自動入力・修正可）")</f>
        <v xml:space="preserve"> ※ ※姓と名の間にスペースを入れてカタカナで入力してください（自動入力・修正可）</v>
      </c>
    </row>
    <row r="198" spans="2:6" ht="4" customHeight="1" x14ac:dyDescent="0.2"/>
    <row r="199" spans="2:6" ht="20" customHeight="1" x14ac:dyDescent="0.3">
      <c r="B199" s="7" t="str">
        <f>IF($D$5="ハーフの部（21km）", "", "選手17 性別")</f>
        <v>選手17 性別</v>
      </c>
      <c r="C199" s="8"/>
      <c r="D199" s="11"/>
      <c r="E199" s="10"/>
      <c r="F199" s="3" t="str">
        <f>IF($D$5="ハーフの部（21km）", "", " ※ ※リストから選択")</f>
        <v xml:space="preserve"> ※ ※リストから選択</v>
      </c>
    </row>
    <row r="200" spans="2:6" ht="4" customHeight="1" x14ac:dyDescent="0.2"/>
    <row r="201" spans="2:6" ht="20" customHeight="1" x14ac:dyDescent="0.3">
      <c r="B201" s="7" t="str">
        <f>IF($D$5="ハーフの部（21km）", "", "選手17 年齢")</f>
        <v>選手17 年齢</v>
      </c>
      <c r="C201" s="8"/>
      <c r="D201" s="9"/>
      <c r="E201" s="10"/>
      <c r="F201" s="3" t="str">
        <f>IF($D$5="ハーフの部（21km）", "", " ※ ※半角数字で入力")</f>
        <v xml:space="preserve"> ※ ※半角数字で入力</v>
      </c>
    </row>
    <row r="202" spans="2:6" ht="4" customHeight="1" x14ac:dyDescent="0.2"/>
    <row r="204" spans="2:6" ht="24" customHeight="1" x14ac:dyDescent="0.2">
      <c r="B204" s="5" t="str">
        <f>IF($D$5="ハーフの部（21km）", "  5. 選手情報 【選手 18】 (※ハーフの部は対象外)", "  5. 選手情報 【選手 18】")</f>
        <v xml:space="preserve">  5. 選手情報 【選手 18】</v>
      </c>
      <c r="C204" s="6"/>
      <c r="D204" s="6"/>
      <c r="E204" s="6"/>
    </row>
    <row r="205" spans="2:6" ht="20" customHeight="1" x14ac:dyDescent="0.3">
      <c r="B205" s="7" t="str">
        <f>IF($D$5="ハーフの部（21km）", "", "選手18 氏名")</f>
        <v>選手18 氏名</v>
      </c>
      <c r="C205" s="8"/>
      <c r="D205" s="11"/>
      <c r="E205" s="10"/>
      <c r="F205" s="3" t="str">
        <f>IF($D$5="ハーフの部（21km）", "", " ※ ※姓名の間にスペースを入れてください")</f>
        <v xml:space="preserve"> ※ ※姓名の間にスペースを入れてください</v>
      </c>
    </row>
    <row r="206" spans="2:6" ht="4" customHeight="1" x14ac:dyDescent="0.2"/>
    <row r="207" spans="2:6" ht="20" customHeight="1" x14ac:dyDescent="0.3">
      <c r="B207" s="7" t="str">
        <f>IF($D$5="ハーフの部（21km）", "", "選手18 フリガナ")</f>
        <v>選手18 フリガナ</v>
      </c>
      <c r="C207" s="8"/>
      <c r="D207" s="13" t="str">
        <f>PHONETIC(D205)</f>
        <v/>
      </c>
      <c r="E207" s="14"/>
      <c r="F207" s="3" t="str">
        <f>IF($D$5="ハーフの部（21km）", "", " ※ ※姓と名の間にスペースを入れてカタカナで入力してください（自動入力・修正可）")</f>
        <v xml:space="preserve"> ※ ※姓と名の間にスペースを入れてカタカナで入力してください（自動入力・修正可）</v>
      </c>
    </row>
    <row r="208" spans="2:6" ht="4" customHeight="1" x14ac:dyDescent="0.2"/>
    <row r="209" spans="2:6" ht="20" customHeight="1" x14ac:dyDescent="0.3">
      <c r="B209" s="7" t="str">
        <f>IF($D$5="ハーフの部（21km）", "", "選手18 性別")</f>
        <v>選手18 性別</v>
      </c>
      <c r="C209" s="8"/>
      <c r="D209" s="11"/>
      <c r="E209" s="10"/>
      <c r="F209" s="3" t="str">
        <f>IF($D$5="ハーフの部（21km）", "", " ※ ※リストから選択")</f>
        <v xml:space="preserve"> ※ ※リストから選択</v>
      </c>
    </row>
    <row r="210" spans="2:6" ht="4" customHeight="1" x14ac:dyDescent="0.2"/>
    <row r="211" spans="2:6" ht="20" customHeight="1" x14ac:dyDescent="0.3">
      <c r="B211" s="7" t="str">
        <f>IF($D$5="ハーフの部（21km）", "", "選手18 年齢")</f>
        <v>選手18 年齢</v>
      </c>
      <c r="C211" s="8"/>
      <c r="D211" s="9"/>
      <c r="E211" s="10"/>
      <c r="F211" s="3" t="str">
        <f>IF($D$5="ハーフの部（21km）", "", " ※ ※半角数字で入力")</f>
        <v xml:space="preserve"> ※ ※半角数字で入力</v>
      </c>
    </row>
    <row r="212" spans="2:6" ht="4" customHeight="1" x14ac:dyDescent="0.2"/>
    <row r="214" spans="2:6" ht="24" customHeight="1" x14ac:dyDescent="0.2">
      <c r="B214" s="5" t="str">
        <f>IF($D$5="ハーフの部（21km）", "  5. 選手情報 【選手 19】 (※ハーフの部は対象外)", "  5. 選手情報 【選手 19】")</f>
        <v xml:space="preserve">  5. 選手情報 【選手 19】</v>
      </c>
      <c r="C214" s="6"/>
      <c r="D214" s="6"/>
      <c r="E214" s="6"/>
    </row>
    <row r="215" spans="2:6" ht="20" customHeight="1" x14ac:dyDescent="0.3">
      <c r="B215" s="7" t="str">
        <f>IF($D$5="ハーフの部（21km）", "", "選手19 氏名")</f>
        <v>選手19 氏名</v>
      </c>
      <c r="C215" s="8"/>
      <c r="D215" s="11"/>
      <c r="E215" s="10"/>
      <c r="F215" s="3" t="str">
        <f>IF($D$5="ハーフの部（21km）", "", " ※ ※姓名の間にスペースを入れてください")</f>
        <v xml:space="preserve"> ※ ※姓名の間にスペースを入れてください</v>
      </c>
    </row>
    <row r="216" spans="2:6" ht="4" customHeight="1" x14ac:dyDescent="0.2"/>
    <row r="217" spans="2:6" ht="20" customHeight="1" x14ac:dyDescent="0.3">
      <c r="B217" s="7" t="str">
        <f>IF($D$5="ハーフの部（21km）", "", "選手19 フリガナ")</f>
        <v>選手19 フリガナ</v>
      </c>
      <c r="C217" s="8"/>
      <c r="D217" s="13" t="str">
        <f>PHONETIC(D215)</f>
        <v/>
      </c>
      <c r="E217" s="14"/>
      <c r="F217" s="3" t="str">
        <f>IF($D$5="ハーフの部（21km）", "", " ※ ※姓と名の間にスペースを入れてカタカナで入力してください（自動入力・修正可）")</f>
        <v xml:space="preserve"> ※ ※姓と名の間にスペースを入れてカタカナで入力してください（自動入力・修正可）</v>
      </c>
    </row>
    <row r="218" spans="2:6" ht="4" customHeight="1" x14ac:dyDescent="0.2"/>
    <row r="219" spans="2:6" ht="20" customHeight="1" x14ac:dyDescent="0.3">
      <c r="B219" s="7" t="str">
        <f>IF($D$5="ハーフの部（21km）", "", "選手19 性別")</f>
        <v>選手19 性別</v>
      </c>
      <c r="C219" s="8"/>
      <c r="D219" s="11"/>
      <c r="E219" s="10"/>
      <c r="F219" s="3" t="str">
        <f>IF($D$5="ハーフの部（21km）", "", " ※ ※リストから選択")</f>
        <v xml:space="preserve"> ※ ※リストから選択</v>
      </c>
    </row>
    <row r="220" spans="2:6" ht="4" customHeight="1" x14ac:dyDescent="0.2"/>
    <row r="221" spans="2:6" ht="20" customHeight="1" x14ac:dyDescent="0.3">
      <c r="B221" s="7" t="str">
        <f>IF($D$5="ハーフの部（21km）", "", "選手19 年齢")</f>
        <v>選手19 年齢</v>
      </c>
      <c r="C221" s="8"/>
      <c r="D221" s="9"/>
      <c r="E221" s="10"/>
      <c r="F221" s="3" t="str">
        <f>IF($D$5="ハーフの部（21km）", "", " ※ ※半角数字で入力")</f>
        <v xml:space="preserve"> ※ ※半角数字で入力</v>
      </c>
    </row>
    <row r="222" spans="2:6" ht="4" customHeight="1" x14ac:dyDescent="0.2"/>
    <row r="224" spans="2:6" ht="24" customHeight="1" x14ac:dyDescent="0.2">
      <c r="B224" s="5" t="str">
        <f>IF($D$5="ハーフの部（21km）", "  5. 選手情報 【選手 20】 (※ハーフの部は対象外)", "  5. 選手情報 【選手 20】")</f>
        <v xml:space="preserve">  5. 選手情報 【選手 20】</v>
      </c>
      <c r="C224" s="6"/>
      <c r="D224" s="6"/>
      <c r="E224" s="6"/>
    </row>
    <row r="225" spans="2:6" ht="20" customHeight="1" x14ac:dyDescent="0.3">
      <c r="B225" s="7" t="str">
        <f>IF($D$5="ハーフの部（21km）", "", "選手20 氏名")</f>
        <v>選手20 氏名</v>
      </c>
      <c r="C225" s="8"/>
      <c r="D225" s="11"/>
      <c r="E225" s="10"/>
      <c r="F225" s="3" t="str">
        <f>IF($D$5="ハーフの部（21km）", "", " ※ ※姓名の間にスペースを入れてください")</f>
        <v xml:space="preserve"> ※ ※姓名の間にスペースを入れてください</v>
      </c>
    </row>
    <row r="226" spans="2:6" ht="4" customHeight="1" x14ac:dyDescent="0.2"/>
    <row r="227" spans="2:6" ht="20" customHeight="1" x14ac:dyDescent="0.3">
      <c r="B227" s="7" t="str">
        <f>IF($D$5="ハーフの部（21km）", "", "選手20 フリガナ")</f>
        <v>選手20 フリガナ</v>
      </c>
      <c r="C227" s="8"/>
      <c r="D227" s="13" t="str">
        <f>PHONETIC(D225)</f>
        <v/>
      </c>
      <c r="E227" s="14"/>
      <c r="F227" s="3" t="str">
        <f>IF($D$5="ハーフの部（21km）", "", " ※ ※姓と名の間にスペースを入れてカタカナで入力してください（自動入力・修正可）")</f>
        <v xml:space="preserve"> ※ ※姓と名の間にスペースを入れてカタカナで入力してください（自動入力・修正可）</v>
      </c>
    </row>
    <row r="228" spans="2:6" ht="4" customHeight="1" x14ac:dyDescent="0.2"/>
    <row r="229" spans="2:6" ht="20" customHeight="1" x14ac:dyDescent="0.3">
      <c r="B229" s="7" t="str">
        <f>IF($D$5="ハーフの部（21km）", "", "選手20 性別")</f>
        <v>選手20 性別</v>
      </c>
      <c r="C229" s="8"/>
      <c r="D229" s="11"/>
      <c r="E229" s="10"/>
      <c r="F229" s="3" t="str">
        <f>IF($D$5="ハーフの部（21km）", "", " ※ ※リストから選択")</f>
        <v xml:space="preserve"> ※ ※リストから選択</v>
      </c>
    </row>
    <row r="230" spans="2:6" ht="4" customHeight="1" x14ac:dyDescent="0.2"/>
    <row r="231" spans="2:6" ht="20" customHeight="1" x14ac:dyDescent="0.3">
      <c r="B231" s="7" t="str">
        <f>IF($D$5="ハーフの部（21km）", "", "選手20 年齢")</f>
        <v>選手20 年齢</v>
      </c>
      <c r="C231" s="8"/>
      <c r="D231" s="9"/>
      <c r="E231" s="10"/>
      <c r="F231" s="3" t="str">
        <f>IF($D$5="ハーフの部（21km）", "", " ※ ※半角数字で入力")</f>
        <v xml:space="preserve"> ※ ※半角数字で入力</v>
      </c>
    </row>
    <row r="232" spans="2:6" ht="4" customHeight="1" x14ac:dyDescent="0.2"/>
    <row r="234" spans="2:6" ht="24" customHeight="1" x14ac:dyDescent="0.2">
      <c r="B234" s="5" t="s">
        <v>108</v>
      </c>
      <c r="C234" s="6"/>
      <c r="D234" s="6"/>
      <c r="E234" s="6"/>
    </row>
    <row r="235" spans="2:6" ht="22" customHeight="1" x14ac:dyDescent="0.3">
      <c r="B235" s="7" t="s">
        <v>109</v>
      </c>
      <c r="C235" s="8"/>
      <c r="D235" s="12"/>
      <c r="E235" s="10"/>
      <c r="F235" s="4" t="s">
        <v>110</v>
      </c>
    </row>
    <row r="236" spans="2:6" ht="6" customHeight="1" x14ac:dyDescent="0.2"/>
    <row r="237" spans="2:6" ht="22" customHeight="1" x14ac:dyDescent="0.3">
      <c r="B237" s="7" t="s">
        <v>111</v>
      </c>
      <c r="C237" s="8"/>
      <c r="D237" s="12"/>
      <c r="E237" s="10"/>
      <c r="F237" s="4" t="s">
        <v>112</v>
      </c>
    </row>
    <row r="238" spans="2:6" ht="6" customHeight="1" x14ac:dyDescent="0.2"/>
    <row r="239" spans="2:6" ht="22" customHeight="1" x14ac:dyDescent="0.3">
      <c r="B239" s="7" t="s">
        <v>113</v>
      </c>
      <c r="C239" s="8"/>
      <c r="D239" s="16">
        <f>IF(OR(D7="4職場仲間",D7="5マスターズ"), IF(D237&lt;&gt;0,"子供は0名にして下さい！",(D235*3600)+(D237*2000)), IF(D7="7ジュニア", IF(D235&lt;&gt;0,"大人は0名にして下さい！",(D235*3600)+(D237*2000)), IF(D5="ハーフの部（21km）", IF((D235+D237)&gt;14,"合計14名以内にして下さい！",(D235*3600)+(D237*2000)), IF((D235+D237)&gt;20,"合計20名以内にして下さい！",(D235*3600)+(D237*2000)))))</f>
        <v>0</v>
      </c>
      <c r="E239" s="8"/>
      <c r="F239" s="4" t="s">
        <v>114</v>
      </c>
    </row>
    <row r="240" spans="2:6" ht="6" customHeight="1" x14ac:dyDescent="0.2"/>
    <row r="241" spans="2:6" ht="22" customHeight="1" x14ac:dyDescent="0.3">
      <c r="B241" s="7" t="s">
        <v>115</v>
      </c>
      <c r="C241" s="8"/>
      <c r="D241" s="12"/>
      <c r="E241" s="10"/>
      <c r="F241" s="4" t="s">
        <v>116</v>
      </c>
    </row>
    <row r="242" spans="2:6" ht="6" customHeight="1" x14ac:dyDescent="0.2"/>
    <row r="243" spans="2:6" ht="22" customHeight="1" x14ac:dyDescent="0.3">
      <c r="B243" s="7" t="s">
        <v>117</v>
      </c>
      <c r="C243" s="8"/>
      <c r="D243" s="12"/>
      <c r="E243" s="10"/>
      <c r="F243" s="4" t="s">
        <v>116</v>
      </c>
    </row>
    <row r="244" spans="2:6" ht="6" customHeight="1" x14ac:dyDescent="0.2"/>
    <row r="245" spans="2:6" ht="22" customHeight="1" x14ac:dyDescent="0.3">
      <c r="B245" s="7" t="s">
        <v>118</v>
      </c>
      <c r="C245" s="8"/>
      <c r="D245" s="11"/>
      <c r="E245" s="10"/>
      <c r="F245" s="4" t="s">
        <v>119</v>
      </c>
    </row>
    <row r="246" spans="2:6" ht="6" customHeight="1" x14ac:dyDescent="0.2"/>
    <row r="247" spans="2:6" ht="22" customHeight="1" x14ac:dyDescent="0.3">
      <c r="B247" s="7" t="s">
        <v>120</v>
      </c>
      <c r="C247" s="8"/>
      <c r="D247" s="11"/>
      <c r="E247" s="10"/>
      <c r="F247" s="4" t="s">
        <v>121</v>
      </c>
    </row>
    <row r="248" spans="2:6" ht="6" customHeight="1" x14ac:dyDescent="0.2"/>
    <row r="249" spans="2:6" ht="22" customHeight="1" x14ac:dyDescent="0.3">
      <c r="B249" s="7" t="s">
        <v>122</v>
      </c>
      <c r="C249" s="8"/>
      <c r="D249" s="11"/>
      <c r="E249" s="10"/>
      <c r="F249" s="4" t="s">
        <v>123</v>
      </c>
    </row>
    <row r="250" spans="2:6" ht="6" customHeight="1" x14ac:dyDescent="0.2"/>
    <row r="251" spans="2:6" ht="22" customHeight="1" x14ac:dyDescent="0.3">
      <c r="B251" s="7" t="s">
        <v>124</v>
      </c>
      <c r="C251" s="8"/>
      <c r="D251" s="12"/>
      <c r="E251" s="10"/>
      <c r="F251" s="4" t="s">
        <v>125</v>
      </c>
    </row>
    <row r="252" spans="2:6" ht="6" customHeight="1" x14ac:dyDescent="0.2"/>
    <row r="254" spans="2:6" x14ac:dyDescent="0.2">
      <c r="B254" s="19" t="s">
        <v>126</v>
      </c>
      <c r="C254" s="20"/>
      <c r="D254" s="20"/>
      <c r="E254" s="20"/>
      <c r="F254" s="20"/>
    </row>
    <row r="255" spans="2:6" x14ac:dyDescent="0.2">
      <c r="B255" s="20"/>
      <c r="C255" s="20"/>
      <c r="D255" s="20"/>
      <c r="E255" s="20"/>
      <c r="F255" s="20"/>
    </row>
    <row r="256" spans="2:6" x14ac:dyDescent="0.2">
      <c r="B256" s="20"/>
      <c r="C256" s="20"/>
      <c r="D256" s="20"/>
      <c r="E256" s="20"/>
      <c r="F256" s="20"/>
    </row>
    <row r="257" spans="2:6" x14ac:dyDescent="0.2">
      <c r="B257" s="20"/>
      <c r="C257" s="20"/>
      <c r="D257" s="20"/>
      <c r="E257" s="20"/>
      <c r="F257" s="20"/>
    </row>
    <row r="258" spans="2:6" x14ac:dyDescent="0.2">
      <c r="B258" s="20"/>
      <c r="C258" s="20"/>
      <c r="D258" s="20"/>
      <c r="E258" s="20"/>
      <c r="F258" s="20"/>
    </row>
    <row r="259" spans="2:6" x14ac:dyDescent="0.2">
      <c r="B259" s="20"/>
      <c r="C259" s="20"/>
      <c r="D259" s="20"/>
      <c r="E259" s="20"/>
      <c r="F259" s="20"/>
    </row>
    <row r="260" spans="2:6" x14ac:dyDescent="0.2">
      <c r="B260" s="20"/>
      <c r="C260" s="20"/>
      <c r="D260" s="20"/>
      <c r="E260" s="20"/>
      <c r="F260" s="20"/>
    </row>
    <row r="261" spans="2:6" x14ac:dyDescent="0.2">
      <c r="B261" s="20"/>
      <c r="C261" s="20"/>
      <c r="D261" s="20"/>
      <c r="E261" s="20"/>
      <c r="F261" s="20"/>
    </row>
    <row r="262" spans="2:6" x14ac:dyDescent="0.2">
      <c r="B262" s="20"/>
      <c r="C262" s="20"/>
      <c r="D262" s="20"/>
      <c r="E262" s="20"/>
      <c r="F262" s="20"/>
    </row>
    <row r="263" spans="2:6" x14ac:dyDescent="0.2">
      <c r="B263" s="20"/>
      <c r="C263" s="20"/>
      <c r="D263" s="20"/>
      <c r="E263" s="20"/>
      <c r="F263" s="20"/>
    </row>
    <row r="264" spans="2:6" x14ac:dyDescent="0.2">
      <c r="B264" s="20"/>
      <c r="C264" s="20"/>
      <c r="D264" s="20"/>
      <c r="E264" s="20"/>
      <c r="F264" s="20"/>
    </row>
  </sheetData>
  <sheetProtection password="CC27" sheet="1" selectLockedCells="1"/>
  <mergeCells count="233">
    <mergeCell ref="B31:C31"/>
    <mergeCell ref="D155:E155"/>
    <mergeCell ref="D149:E149"/>
    <mergeCell ref="D31:E31"/>
    <mergeCell ref="D245:E245"/>
    <mergeCell ref="D227:E227"/>
    <mergeCell ref="B217:C217"/>
    <mergeCell ref="D211:E211"/>
    <mergeCell ref="B201:C201"/>
    <mergeCell ref="B91:C91"/>
    <mergeCell ref="D187:E187"/>
    <mergeCell ref="B165:C165"/>
    <mergeCell ref="B74:E74"/>
    <mergeCell ref="B141:C141"/>
    <mergeCell ref="B115:C115"/>
    <mergeCell ref="B155:C155"/>
    <mergeCell ref="B149:C149"/>
    <mergeCell ref="B13:C13"/>
    <mergeCell ref="B69:C69"/>
    <mergeCell ref="D125:E125"/>
    <mergeCell ref="B129:C129"/>
    <mergeCell ref="D115:E115"/>
    <mergeCell ref="B209:C209"/>
    <mergeCell ref="B25:C25"/>
    <mergeCell ref="D19:E19"/>
    <mergeCell ref="B64:E64"/>
    <mergeCell ref="D99:E99"/>
    <mergeCell ref="B104:E104"/>
    <mergeCell ref="B131:C131"/>
    <mergeCell ref="B164:E164"/>
    <mergeCell ref="D131:E131"/>
    <mergeCell ref="B27:C27"/>
    <mergeCell ref="D45:E45"/>
    <mergeCell ref="B77:C77"/>
    <mergeCell ref="B21:C21"/>
    <mergeCell ref="D77:E77"/>
    <mergeCell ref="B151:C151"/>
    <mergeCell ref="B114:E114"/>
    <mergeCell ref="D165:E165"/>
    <mergeCell ref="B169:C169"/>
    <mergeCell ref="D169:E169"/>
    <mergeCell ref="D7:E7"/>
    <mergeCell ref="B191:C191"/>
    <mergeCell ref="B205:C205"/>
    <mergeCell ref="B243:C243"/>
    <mergeCell ref="B12:E12"/>
    <mergeCell ref="D205:E205"/>
    <mergeCell ref="B249:C249"/>
    <mergeCell ref="D235:E235"/>
    <mergeCell ref="B127:C127"/>
    <mergeCell ref="B211:C211"/>
    <mergeCell ref="D71:E71"/>
    <mergeCell ref="D127:E127"/>
    <mergeCell ref="B49:C49"/>
    <mergeCell ref="B55:C55"/>
    <mergeCell ref="B177:C177"/>
    <mergeCell ref="D177:E177"/>
    <mergeCell ref="B51:C51"/>
    <mergeCell ref="D51:E51"/>
    <mergeCell ref="B197:C197"/>
    <mergeCell ref="B41:C41"/>
    <mergeCell ref="D241:E241"/>
    <mergeCell ref="B35:C35"/>
    <mergeCell ref="B237:C237"/>
    <mergeCell ref="D35:E35"/>
    <mergeCell ref="B11:C11"/>
    <mergeCell ref="D195:E195"/>
    <mergeCell ref="D11:E11"/>
    <mergeCell ref="B117:C117"/>
    <mergeCell ref="D189:E189"/>
    <mergeCell ref="B231:C231"/>
    <mergeCell ref="B179:C179"/>
    <mergeCell ref="B157:C157"/>
    <mergeCell ref="D179:E179"/>
    <mergeCell ref="D75:E75"/>
    <mergeCell ref="D197:E197"/>
    <mergeCell ref="B119:C119"/>
    <mergeCell ref="D47:E47"/>
    <mergeCell ref="D175:E175"/>
    <mergeCell ref="B29:C29"/>
    <mergeCell ref="D181:E181"/>
    <mergeCell ref="B37:C37"/>
    <mergeCell ref="D221:E221"/>
    <mergeCell ref="D37:E37"/>
    <mergeCell ref="D13:E13"/>
    <mergeCell ref="D151:E151"/>
    <mergeCell ref="B67:C67"/>
    <mergeCell ref="B61:C61"/>
    <mergeCell ref="B101:C101"/>
    <mergeCell ref="B147:C147"/>
    <mergeCell ref="D87:E87"/>
    <mergeCell ref="D147:E147"/>
    <mergeCell ref="B137:C137"/>
    <mergeCell ref="D137:E137"/>
    <mergeCell ref="B65:C65"/>
    <mergeCell ref="D121:E121"/>
    <mergeCell ref="B254:F264"/>
    <mergeCell ref="B26:E26"/>
    <mergeCell ref="B154:E154"/>
    <mergeCell ref="D101:E101"/>
    <mergeCell ref="B195:C195"/>
    <mergeCell ref="D61:E61"/>
    <mergeCell ref="D141:E141"/>
    <mergeCell ref="D135:E135"/>
    <mergeCell ref="D215:E215"/>
    <mergeCell ref="B215:C215"/>
    <mergeCell ref="B247:C247"/>
    <mergeCell ref="D229:E229"/>
    <mergeCell ref="B235:C235"/>
    <mergeCell ref="D243:E243"/>
    <mergeCell ref="B174:E174"/>
    <mergeCell ref="D209:E209"/>
    <mergeCell ref="B245:C245"/>
    <mergeCell ref="D247:E247"/>
    <mergeCell ref="B199:C199"/>
    <mergeCell ref="B81:C81"/>
    <mergeCell ref="D199:E199"/>
    <mergeCell ref="D81:E81"/>
    <mergeCell ref="B121:C121"/>
    <mergeCell ref="D217:E217"/>
    <mergeCell ref="B71:C71"/>
    <mergeCell ref="D65:E65"/>
    <mergeCell ref="B105:C105"/>
    <mergeCell ref="D185:E185"/>
    <mergeCell ref="B181:C181"/>
    <mergeCell ref="D97:E97"/>
    <mergeCell ref="B225:C225"/>
    <mergeCell ref="D225:E225"/>
    <mergeCell ref="B175:C175"/>
    <mergeCell ref="B87:C87"/>
    <mergeCell ref="D167:E167"/>
    <mergeCell ref="D161:E161"/>
    <mergeCell ref="B95:C95"/>
    <mergeCell ref="B89:C89"/>
    <mergeCell ref="D89:E89"/>
    <mergeCell ref="D129:E129"/>
    <mergeCell ref="B79:C79"/>
    <mergeCell ref="D249:E249"/>
    <mergeCell ref="D105:E105"/>
    <mergeCell ref="D139:E139"/>
    <mergeCell ref="B144:E144"/>
    <mergeCell ref="D49:E49"/>
    <mergeCell ref="D27:E27"/>
    <mergeCell ref="B224:E224"/>
    <mergeCell ref="B54:E54"/>
    <mergeCell ref="B107:C107"/>
    <mergeCell ref="D107:E107"/>
    <mergeCell ref="B134:E134"/>
    <mergeCell ref="B194:E194"/>
    <mergeCell ref="B57:C57"/>
    <mergeCell ref="D91:E91"/>
    <mergeCell ref="B171:C171"/>
    <mergeCell ref="B184:E184"/>
    <mergeCell ref="D171:E171"/>
    <mergeCell ref="B214:E214"/>
    <mergeCell ref="B99:C99"/>
    <mergeCell ref="D57:E57"/>
    <mergeCell ref="B229:C229"/>
    <mergeCell ref="B111:C111"/>
    <mergeCell ref="B145:C145"/>
    <mergeCell ref="D145:E145"/>
    <mergeCell ref="B239:C239"/>
    <mergeCell ref="D25:E25"/>
    <mergeCell ref="D117:E117"/>
    <mergeCell ref="D55:E55"/>
    <mergeCell ref="D157:E157"/>
    <mergeCell ref="B241:C241"/>
    <mergeCell ref="B5:C5"/>
    <mergeCell ref="D67:E67"/>
    <mergeCell ref="B189:C189"/>
    <mergeCell ref="D5:E5"/>
    <mergeCell ref="B44:E44"/>
    <mergeCell ref="B45:C45"/>
    <mergeCell ref="B85:C85"/>
    <mergeCell ref="D21:E21"/>
    <mergeCell ref="B167:C167"/>
    <mergeCell ref="D239:E239"/>
    <mergeCell ref="D95:E95"/>
    <mergeCell ref="B161:C161"/>
    <mergeCell ref="B219:C219"/>
    <mergeCell ref="D219:E219"/>
    <mergeCell ref="B7:C7"/>
    <mergeCell ref="B185:C185"/>
    <mergeCell ref="B17:C17"/>
    <mergeCell ref="D17:E17"/>
    <mergeCell ref="B159:C159"/>
    <mergeCell ref="B124:E124"/>
    <mergeCell ref="D159:E159"/>
    <mergeCell ref="D111:E111"/>
    <mergeCell ref="B204:E204"/>
    <mergeCell ref="B39:C39"/>
    <mergeCell ref="B94:E94"/>
    <mergeCell ref="B2:E2"/>
    <mergeCell ref="B9:C9"/>
    <mergeCell ref="B187:C187"/>
    <mergeCell ref="B4:E4"/>
    <mergeCell ref="B19:C19"/>
    <mergeCell ref="B23:C23"/>
    <mergeCell ref="D41:E41"/>
    <mergeCell ref="D9:E9"/>
    <mergeCell ref="D39:E39"/>
    <mergeCell ref="B15:C15"/>
    <mergeCell ref="D15:E15"/>
    <mergeCell ref="D29:E29"/>
    <mergeCell ref="D23:E23"/>
    <mergeCell ref="D79:E79"/>
    <mergeCell ref="B84:E84"/>
    <mergeCell ref="B97:C97"/>
    <mergeCell ref="B125:C125"/>
    <mergeCell ref="B8:E8"/>
    <mergeCell ref="B139:C139"/>
    <mergeCell ref="D201:E201"/>
    <mergeCell ref="D231:E231"/>
    <mergeCell ref="B207:C207"/>
    <mergeCell ref="B221:C221"/>
    <mergeCell ref="D59:E59"/>
    <mergeCell ref="B251:C251"/>
    <mergeCell ref="D251:E251"/>
    <mergeCell ref="D85:E85"/>
    <mergeCell ref="D207:E207"/>
    <mergeCell ref="B234:E234"/>
    <mergeCell ref="B34:E34"/>
    <mergeCell ref="B75:C75"/>
    <mergeCell ref="D69:E69"/>
    <mergeCell ref="B109:C109"/>
    <mergeCell ref="B135:C135"/>
    <mergeCell ref="B47:C47"/>
    <mergeCell ref="D109:E109"/>
    <mergeCell ref="D191:E191"/>
    <mergeCell ref="B227:C227"/>
    <mergeCell ref="B59:C59"/>
    <mergeCell ref="D237:E237"/>
    <mergeCell ref="D119:E119"/>
  </mergeCells>
  <phoneticPr fontId="8"/>
  <conditionalFormatting sqref="B175:E175">
    <cfRule type="expression" dxfId="119" priority="1">
      <formula>$D$5="ハーフの部（21km）"</formula>
    </cfRule>
  </conditionalFormatting>
  <conditionalFormatting sqref="B177:E177">
    <cfRule type="expression" dxfId="118" priority="2">
      <formula>$D$5="ハーフの部（21km）"</formula>
    </cfRule>
  </conditionalFormatting>
  <conditionalFormatting sqref="B179:E179">
    <cfRule type="expression" dxfId="117" priority="3">
      <formula>$D$5="ハーフの部（21km）"</formula>
    </cfRule>
  </conditionalFormatting>
  <conditionalFormatting sqref="B181:E181">
    <cfRule type="expression" dxfId="116" priority="4">
      <formula>$D$5="ハーフの部（21km）"</formula>
    </cfRule>
  </conditionalFormatting>
  <conditionalFormatting sqref="B185:E185">
    <cfRule type="expression" dxfId="115" priority="5">
      <formula>$D$5="ハーフの部（21km）"</formula>
    </cfRule>
  </conditionalFormatting>
  <conditionalFormatting sqref="B187:E187">
    <cfRule type="expression" dxfId="114" priority="6">
      <formula>$D$5="ハーフの部（21km）"</formula>
    </cfRule>
  </conditionalFormatting>
  <conditionalFormatting sqref="B189:E189">
    <cfRule type="expression" dxfId="113" priority="7">
      <formula>$D$5="ハーフの部（21km）"</formula>
    </cfRule>
  </conditionalFormatting>
  <conditionalFormatting sqref="B191:E191">
    <cfRule type="expression" dxfId="112" priority="8">
      <formula>$D$5="ハーフの部（21km）"</formula>
    </cfRule>
  </conditionalFormatting>
  <conditionalFormatting sqref="B195:E195">
    <cfRule type="expression" dxfId="111" priority="9">
      <formula>$D$5="ハーフの部（21km）"</formula>
    </cfRule>
  </conditionalFormatting>
  <conditionalFormatting sqref="B197:E197">
    <cfRule type="expression" dxfId="110" priority="10">
      <formula>$D$5="ハーフの部（21km）"</formula>
    </cfRule>
  </conditionalFormatting>
  <conditionalFormatting sqref="B199:E199">
    <cfRule type="expression" dxfId="109" priority="11">
      <formula>$D$5="ハーフの部（21km）"</formula>
    </cfRule>
  </conditionalFormatting>
  <conditionalFormatting sqref="B201:E201">
    <cfRule type="expression" dxfId="108" priority="12">
      <formula>$D$5="ハーフの部（21km）"</formula>
    </cfRule>
  </conditionalFormatting>
  <conditionalFormatting sqref="B205:E205">
    <cfRule type="expression" dxfId="107" priority="13">
      <formula>$D$5="ハーフの部（21km）"</formula>
    </cfRule>
  </conditionalFormatting>
  <conditionalFormatting sqref="B207:E207">
    <cfRule type="expression" dxfId="106" priority="14">
      <formula>$D$5="ハーフの部（21km）"</formula>
    </cfRule>
  </conditionalFormatting>
  <conditionalFormatting sqref="B209:E209">
    <cfRule type="expression" dxfId="105" priority="15">
      <formula>$D$5="ハーフの部（21km）"</formula>
    </cfRule>
  </conditionalFormatting>
  <conditionalFormatting sqref="B211:E211">
    <cfRule type="expression" dxfId="104" priority="16">
      <formula>$D$5="ハーフの部（21km）"</formula>
    </cfRule>
  </conditionalFormatting>
  <conditionalFormatting sqref="B215:E215">
    <cfRule type="expression" dxfId="103" priority="17">
      <formula>$D$5="ハーフの部（21km）"</formula>
    </cfRule>
  </conditionalFormatting>
  <conditionalFormatting sqref="B217:E217">
    <cfRule type="expression" dxfId="102" priority="18">
      <formula>$D$5="ハーフの部（21km）"</formula>
    </cfRule>
  </conditionalFormatting>
  <conditionalFormatting sqref="B219:E219">
    <cfRule type="expression" dxfId="101" priority="19">
      <formula>$D$5="ハーフの部（21km）"</formula>
    </cfRule>
  </conditionalFormatting>
  <conditionalFormatting sqref="B221:E221">
    <cfRule type="expression" dxfId="100" priority="20">
      <formula>$D$5="ハーフの部（21km）"</formula>
    </cfRule>
  </conditionalFormatting>
  <conditionalFormatting sqref="B225:E225">
    <cfRule type="expression" dxfId="99" priority="21">
      <formula>$D$5="ハーフの部（21km）"</formula>
    </cfRule>
  </conditionalFormatting>
  <conditionalFormatting sqref="B227:E227">
    <cfRule type="expression" dxfId="98" priority="22">
      <formula>$D$5="ハーフの部（21km）"</formula>
    </cfRule>
  </conditionalFormatting>
  <conditionalFormatting sqref="B229:E229">
    <cfRule type="expression" dxfId="97" priority="23">
      <formula>$D$5="ハーフの部（21km）"</formula>
    </cfRule>
  </conditionalFormatting>
  <conditionalFormatting sqref="B231:E231">
    <cfRule type="expression" dxfId="96" priority="24">
      <formula>$D$5="ハーフの部（21km）"</formula>
    </cfRule>
  </conditionalFormatting>
  <dataValidations count="15">
    <dataValidation type="list" allowBlank="1" sqref="D39 D229 D219 D209 D199 D189 D179 D169 D159 D149 D139 D129 D119 D109 D99 D89 D79 D69 D59 D49" xr:uid="{00000000-0002-0000-0100-000000000000}">
      <formula1>"男,女,回答しない"</formula1>
    </dataValidation>
    <dataValidation type="list" allowBlank="1" sqref="D5" xr:uid="{00000000-0002-0000-0100-000014000000}">
      <formula1>"フルの部（42.195km）,ハーフの部（21km）"</formula1>
    </dataValidation>
    <dataValidation type="list" allowBlank="1" sqref="D7" xr:uid="{00000000-0002-0000-0100-000015000000}">
      <formula1>INDIRECT(IF($D$5="ハーフの部（21km）","Dept_B","Dept_A"))</formula1>
    </dataValidation>
    <dataValidation type="textLength" operator="lessThanOrEqual" allowBlank="1" showErrorMessage="1" errorTitle="文字数エラー" error="20文字以内で入力してください！" sqref="D9" xr:uid="{00000000-0002-0000-0100-000016000000}">
      <formula1>20</formula1>
    </dataValidation>
    <dataValidation type="custom" allowBlank="1" showErrorMessage="1" errorTitle="入力エラー" error="郵便番号はハイフンなしの半角数字「7桁」で入力してください！" sqref="D17" xr:uid="{00000000-0002-0000-0100-000017000000}">
      <formula1>AND(ISNUMBER(D17*1), LEN(D17)=7)</formula1>
    </dataValidation>
    <dataValidation type="textLength" operator="equal" allowBlank="1" showErrorMessage="1" errorTitle="文字数エラー" error="IDは半角英数字【6文字】で入力してください！" sqref="D27" xr:uid="{00000000-0002-0000-0100-000018000000}">
      <formula1>6</formula1>
    </dataValidation>
    <dataValidation type="list" allowBlank="1" sqref="D29" xr:uid="{00000000-0002-0000-0100-000019000000}">
      <formula1>"不要,メール,DM(郵送)"</formula1>
    </dataValidation>
    <dataValidation type="list" allowBlank="1" sqref="D31" xr:uid="{00000000-0002-0000-0100-00001A000000}">
      <formula1>"希望する"</formula1>
    </dataValidation>
    <dataValidation type="list" allowBlank="1" sqref="D235" xr:uid="{00000000-0002-0000-0100-00001B000000}">
      <formula1>IF(D5="ハーフの部（21km）",ハーフ人数,フル人数)</formula1>
    </dataValidation>
    <dataValidation type="list" allowBlank="1" sqref="D237" xr:uid="{00000000-0002-0000-0100-00001C000000}">
      <formula1>IF(D5="ハーフの部（21km）",ハーフ人数,フル人数)</formula1>
    </dataValidation>
    <dataValidation type="list" allowBlank="1" sqref="D241" xr:uid="{00000000-0002-0000-0100-00001D000000}">
      <formula1>"銀行振込,現金書留,クレジットカード払い"</formula1>
    </dataValidation>
    <dataValidation type="list" allowBlank="1" sqref="D243" xr:uid="{00000000-0002-0000-0100-00001E000000}">
      <formula1>"不要,電子領収書,紙領収書（最終案内に同封）"</formula1>
    </dataValidation>
    <dataValidation type="list" sqref="D247" xr:uid="{00000000-0002-0000-0100-00001F000000}">
      <formula1>"着金日,大会日"</formula1>
    </dataValidation>
    <dataValidation type="list" sqref="D249" xr:uid="{00000000-0002-0000-0100-000020000000}">
      <formula1>"大会参加料として,他"</formula1>
    </dataValidation>
    <dataValidation type="list" allowBlank="1" sqref="D251" xr:uid="{00000000-0002-0000-0100-000021000000}">
      <formula1>"同意する"</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264"/>
  <sheetViews>
    <sheetView showGridLines="0" showRowColHeaders="0" workbookViewId="0"/>
  </sheetViews>
  <sheetFormatPr defaultRowHeight="13" x14ac:dyDescent="0.2"/>
  <cols>
    <col min="2" max="3" width="15" customWidth="1"/>
    <col min="4" max="5" width="25" customWidth="1"/>
    <col min="6" max="6" width="65" customWidth="1"/>
  </cols>
  <sheetData>
    <row r="2" spans="2:6" ht="40" customHeight="1" x14ac:dyDescent="0.2">
      <c r="B2" s="15" t="s">
        <v>141</v>
      </c>
      <c r="C2" s="6"/>
      <c r="D2" s="6"/>
      <c r="E2" s="6"/>
    </row>
    <row r="3" spans="2:6" ht="20" customHeight="1" x14ac:dyDescent="0.2">
      <c r="D3" s="1" t="s">
        <v>1</v>
      </c>
      <c r="E3" s="2" t="s">
        <v>2</v>
      </c>
    </row>
    <row r="4" spans="2:6" ht="24" customHeight="1" x14ac:dyDescent="0.2">
      <c r="B4" s="5" t="s">
        <v>3</v>
      </c>
      <c r="C4" s="6"/>
      <c r="D4" s="6"/>
      <c r="E4" s="6"/>
    </row>
    <row r="5" spans="2:6" ht="22" customHeight="1" x14ac:dyDescent="0.3">
      <c r="B5" s="7" t="s">
        <v>4</v>
      </c>
      <c r="C5" s="8"/>
      <c r="D5" s="12"/>
      <c r="E5" s="10"/>
      <c r="F5" s="3" t="s">
        <v>5</v>
      </c>
    </row>
    <row r="6" spans="2:6" ht="6" customHeight="1" x14ac:dyDescent="0.2"/>
    <row r="7" spans="2:6" ht="22" customHeight="1" x14ac:dyDescent="0.3">
      <c r="B7" s="7" t="s">
        <v>6</v>
      </c>
      <c r="C7" s="8"/>
      <c r="D7" s="12"/>
      <c r="E7" s="10"/>
      <c r="F7" s="3" t="s">
        <v>5</v>
      </c>
    </row>
    <row r="8" spans="2:6" ht="24" customHeight="1" x14ac:dyDescent="0.2">
      <c r="B8" s="5" t="s">
        <v>7</v>
      </c>
      <c r="C8" s="6"/>
      <c r="D8" s="6"/>
      <c r="E8" s="6"/>
    </row>
    <row r="9" spans="2:6" ht="22" customHeight="1" x14ac:dyDescent="0.3">
      <c r="B9" s="7" t="s">
        <v>8</v>
      </c>
      <c r="C9" s="8"/>
      <c r="D9" s="17"/>
      <c r="E9" s="10"/>
      <c r="F9" s="3" t="s">
        <v>9</v>
      </c>
    </row>
    <row r="10" spans="2:6" ht="6" customHeight="1" x14ac:dyDescent="0.2"/>
    <row r="11" spans="2:6" ht="22" customHeight="1" x14ac:dyDescent="0.3">
      <c r="B11" s="7" t="s">
        <v>10</v>
      </c>
      <c r="C11" s="8"/>
      <c r="D11" s="18" t="str">
        <f>PHONETIC(D9)</f>
        <v/>
      </c>
      <c r="E11" s="14"/>
      <c r="F11" s="3" t="s">
        <v>11</v>
      </c>
    </row>
    <row r="12" spans="2:6" ht="24" customHeight="1" x14ac:dyDescent="0.2">
      <c r="B12" s="5" t="s">
        <v>12</v>
      </c>
      <c r="C12" s="6"/>
      <c r="D12" s="6"/>
      <c r="E12" s="6"/>
    </row>
    <row r="13" spans="2:6" ht="22" customHeight="1" x14ac:dyDescent="0.3">
      <c r="B13" s="7" t="s">
        <v>13</v>
      </c>
      <c r="C13" s="8"/>
      <c r="D13" s="12"/>
      <c r="E13" s="10"/>
      <c r="F13" s="3" t="s">
        <v>14</v>
      </c>
    </row>
    <row r="14" spans="2:6" ht="6" customHeight="1" x14ac:dyDescent="0.2"/>
    <row r="15" spans="2:6" ht="22" customHeight="1" x14ac:dyDescent="0.3">
      <c r="B15" s="7" t="s">
        <v>15</v>
      </c>
      <c r="C15" s="8"/>
      <c r="D15" s="18" t="str">
        <f>PHONETIC(D13)</f>
        <v/>
      </c>
      <c r="E15" s="14"/>
      <c r="F15" s="3" t="s">
        <v>16</v>
      </c>
    </row>
    <row r="16" spans="2:6" ht="6" customHeight="1" x14ac:dyDescent="0.2"/>
    <row r="17" spans="2:6" ht="22" customHeight="1" x14ac:dyDescent="0.3">
      <c r="B17" s="7" t="s">
        <v>17</v>
      </c>
      <c r="C17" s="8"/>
      <c r="D17" s="17"/>
      <c r="E17" s="10"/>
      <c r="F17" s="3" t="s">
        <v>18</v>
      </c>
    </row>
    <row r="18" spans="2:6" ht="6" customHeight="1" x14ac:dyDescent="0.2"/>
    <row r="19" spans="2:6" ht="22" customHeight="1" x14ac:dyDescent="0.3">
      <c r="B19" s="7" t="s">
        <v>19</v>
      </c>
      <c r="C19" s="8"/>
      <c r="D19" s="12"/>
      <c r="E19" s="10"/>
      <c r="F19" s="3" t="s">
        <v>20</v>
      </c>
    </row>
    <row r="20" spans="2:6" ht="6" customHeight="1" x14ac:dyDescent="0.2"/>
    <row r="21" spans="2:6" ht="22" customHeight="1" x14ac:dyDescent="0.3">
      <c r="B21" s="7" t="s">
        <v>21</v>
      </c>
      <c r="C21" s="8"/>
      <c r="D21" s="12"/>
      <c r="E21" s="10"/>
      <c r="F21" s="3" t="s">
        <v>22</v>
      </c>
    </row>
    <row r="22" spans="2:6" ht="6" customHeight="1" x14ac:dyDescent="0.2"/>
    <row r="23" spans="2:6" ht="22" customHeight="1" x14ac:dyDescent="0.3">
      <c r="B23" s="7" t="s">
        <v>23</v>
      </c>
      <c r="C23" s="8"/>
      <c r="D23" s="17"/>
      <c r="E23" s="10"/>
      <c r="F23" s="3" t="s">
        <v>24</v>
      </c>
    </row>
    <row r="24" spans="2:6" ht="6" customHeight="1" x14ac:dyDescent="0.2"/>
    <row r="25" spans="2:6" ht="22" customHeight="1" x14ac:dyDescent="0.3">
      <c r="B25" s="7" t="s">
        <v>25</v>
      </c>
      <c r="C25" s="8"/>
      <c r="D25" s="11"/>
      <c r="E25" s="10"/>
      <c r="F25" s="3" t="s">
        <v>26</v>
      </c>
    </row>
    <row r="26" spans="2:6" ht="24" customHeight="1" x14ac:dyDescent="0.2">
      <c r="B26" s="5" t="s">
        <v>27</v>
      </c>
      <c r="C26" s="6"/>
      <c r="D26" s="6"/>
      <c r="E26" s="6"/>
    </row>
    <row r="27" spans="2:6" ht="22" customHeight="1" x14ac:dyDescent="0.3">
      <c r="B27" s="7" t="s">
        <v>28</v>
      </c>
      <c r="C27" s="8"/>
      <c r="D27" s="17"/>
      <c r="E27" s="10"/>
      <c r="F27" s="3" t="s">
        <v>29</v>
      </c>
    </row>
    <row r="28" spans="2:6" ht="6" customHeight="1" x14ac:dyDescent="0.2"/>
    <row r="29" spans="2:6" ht="22" customHeight="1" x14ac:dyDescent="0.3">
      <c r="B29" s="7" t="s">
        <v>30</v>
      </c>
      <c r="C29" s="8"/>
      <c r="D29" s="12"/>
      <c r="E29" s="10"/>
      <c r="F29" s="3" t="s">
        <v>31</v>
      </c>
    </row>
    <row r="30" spans="2:6" ht="6" customHeight="1" x14ac:dyDescent="0.2"/>
    <row r="31" spans="2:6" ht="22" customHeight="1" x14ac:dyDescent="0.3">
      <c r="B31" s="7" t="s">
        <v>32</v>
      </c>
      <c r="C31" s="8"/>
      <c r="D31" s="11"/>
      <c r="E31" s="10"/>
      <c r="F31" s="3" t="s">
        <v>33</v>
      </c>
    </row>
    <row r="32" spans="2:6" ht="6" customHeight="1" x14ac:dyDescent="0.2"/>
    <row r="34" spans="2:6" ht="24" customHeight="1" x14ac:dyDescent="0.2">
      <c r="B34" s="5" t="s">
        <v>34</v>
      </c>
      <c r="C34" s="6"/>
      <c r="D34" s="6"/>
      <c r="E34" s="6"/>
    </row>
    <row r="35" spans="2:6" ht="20" customHeight="1" x14ac:dyDescent="0.3">
      <c r="B35" s="7" t="s">
        <v>35</v>
      </c>
      <c r="C35" s="8"/>
      <c r="D35" s="12"/>
      <c r="E35" s="10"/>
      <c r="F35" s="3" t="s">
        <v>36</v>
      </c>
    </row>
    <row r="36" spans="2:6" ht="4" customHeight="1" x14ac:dyDescent="0.2"/>
    <row r="37" spans="2:6" ht="20" customHeight="1" x14ac:dyDescent="0.3">
      <c r="B37" s="7" t="s">
        <v>37</v>
      </c>
      <c r="C37" s="8"/>
      <c r="D37" s="18" t="str">
        <f>PHONETIC(D35)</f>
        <v/>
      </c>
      <c r="E37" s="14"/>
      <c r="F37" s="3" t="s">
        <v>38</v>
      </c>
    </row>
    <row r="38" spans="2:6" ht="4" customHeight="1" x14ac:dyDescent="0.2"/>
    <row r="39" spans="2:6" ht="20" customHeight="1" x14ac:dyDescent="0.3">
      <c r="B39" s="7" t="s">
        <v>39</v>
      </c>
      <c r="C39" s="8"/>
      <c r="D39" s="12"/>
      <c r="E39" s="10"/>
      <c r="F39" s="3" t="s">
        <v>40</v>
      </c>
    </row>
    <row r="40" spans="2:6" ht="4" customHeight="1" x14ac:dyDescent="0.2"/>
    <row r="41" spans="2:6" ht="20" customHeight="1" x14ac:dyDescent="0.3">
      <c r="B41" s="7" t="s">
        <v>41</v>
      </c>
      <c r="C41" s="8"/>
      <c r="D41" s="17"/>
      <c r="E41" s="10"/>
      <c r="F41" s="3" t="s">
        <v>42</v>
      </c>
    </row>
    <row r="42" spans="2:6" ht="4" customHeight="1" x14ac:dyDescent="0.2"/>
    <row r="44" spans="2:6" ht="24" customHeight="1" x14ac:dyDescent="0.2">
      <c r="B44" s="5" t="s">
        <v>43</v>
      </c>
      <c r="C44" s="6"/>
      <c r="D44" s="6"/>
      <c r="E44" s="6"/>
    </row>
    <row r="45" spans="2:6" ht="20" customHeight="1" x14ac:dyDescent="0.3">
      <c r="B45" s="7" t="s">
        <v>44</v>
      </c>
      <c r="C45" s="8"/>
      <c r="D45" s="12"/>
      <c r="E45" s="10"/>
      <c r="F45" s="3" t="s">
        <v>36</v>
      </c>
    </row>
    <row r="46" spans="2:6" ht="4" customHeight="1" x14ac:dyDescent="0.2"/>
    <row r="47" spans="2:6" ht="20" customHeight="1" x14ac:dyDescent="0.3">
      <c r="B47" s="7" t="s">
        <v>45</v>
      </c>
      <c r="C47" s="8"/>
      <c r="D47" s="18" t="str">
        <f>PHONETIC(D45)</f>
        <v/>
      </c>
      <c r="E47" s="14"/>
      <c r="F47" s="3" t="s">
        <v>38</v>
      </c>
    </row>
    <row r="48" spans="2:6" ht="4" customHeight="1" x14ac:dyDescent="0.2"/>
    <row r="49" spans="2:6" ht="20" customHeight="1" x14ac:dyDescent="0.3">
      <c r="B49" s="7" t="s">
        <v>46</v>
      </c>
      <c r="C49" s="8"/>
      <c r="D49" s="12"/>
      <c r="E49" s="10"/>
      <c r="F49" s="3" t="s">
        <v>40</v>
      </c>
    </row>
    <row r="50" spans="2:6" ht="4" customHeight="1" x14ac:dyDescent="0.2"/>
    <row r="51" spans="2:6" ht="20" customHeight="1" x14ac:dyDescent="0.3">
      <c r="B51" s="7" t="s">
        <v>47</v>
      </c>
      <c r="C51" s="8"/>
      <c r="D51" s="17"/>
      <c r="E51" s="10"/>
      <c r="F51" s="3" t="s">
        <v>42</v>
      </c>
    </row>
    <row r="52" spans="2:6" ht="4" customHeight="1" x14ac:dyDescent="0.2"/>
    <row r="54" spans="2:6" ht="24" customHeight="1" x14ac:dyDescent="0.2">
      <c r="B54" s="5" t="s">
        <v>48</v>
      </c>
      <c r="C54" s="6"/>
      <c r="D54" s="6"/>
      <c r="E54" s="6"/>
    </row>
    <row r="55" spans="2:6" ht="20" customHeight="1" x14ac:dyDescent="0.3">
      <c r="B55" s="7" t="s">
        <v>49</v>
      </c>
      <c r="C55" s="8"/>
      <c r="D55" s="11"/>
      <c r="E55" s="10"/>
      <c r="F55" s="3" t="s">
        <v>36</v>
      </c>
    </row>
    <row r="56" spans="2:6" ht="4" customHeight="1" x14ac:dyDescent="0.2"/>
    <row r="57" spans="2:6" ht="20" customHeight="1" x14ac:dyDescent="0.3">
      <c r="B57" s="7" t="s">
        <v>50</v>
      </c>
      <c r="C57" s="8"/>
      <c r="D57" s="13" t="str">
        <f>PHONETIC(D55)</f>
        <v/>
      </c>
      <c r="E57" s="14"/>
      <c r="F57" s="3" t="s">
        <v>38</v>
      </c>
    </row>
    <row r="58" spans="2:6" ht="4" customHeight="1" x14ac:dyDescent="0.2"/>
    <row r="59" spans="2:6" ht="20" customHeight="1" x14ac:dyDescent="0.3">
      <c r="B59" s="7" t="s">
        <v>51</v>
      </c>
      <c r="C59" s="8"/>
      <c r="D59" s="11"/>
      <c r="E59" s="10"/>
      <c r="F59" s="3" t="s">
        <v>40</v>
      </c>
    </row>
    <row r="60" spans="2:6" ht="4" customHeight="1" x14ac:dyDescent="0.2"/>
    <row r="61" spans="2:6" ht="20" customHeight="1" x14ac:dyDescent="0.3">
      <c r="B61" s="7" t="s">
        <v>52</v>
      </c>
      <c r="C61" s="8"/>
      <c r="D61" s="9"/>
      <c r="E61" s="10"/>
      <c r="F61" s="3" t="s">
        <v>42</v>
      </c>
    </row>
    <row r="62" spans="2:6" ht="4" customHeight="1" x14ac:dyDescent="0.2"/>
    <row r="64" spans="2:6" ht="24" customHeight="1" x14ac:dyDescent="0.2">
      <c r="B64" s="5" t="s">
        <v>53</v>
      </c>
      <c r="C64" s="6"/>
      <c r="D64" s="6"/>
      <c r="E64" s="6"/>
    </row>
    <row r="65" spans="2:6" ht="20" customHeight="1" x14ac:dyDescent="0.3">
      <c r="B65" s="7" t="s">
        <v>54</v>
      </c>
      <c r="C65" s="8"/>
      <c r="D65" s="11"/>
      <c r="E65" s="10"/>
      <c r="F65" s="3" t="s">
        <v>36</v>
      </c>
    </row>
    <row r="66" spans="2:6" ht="4" customHeight="1" x14ac:dyDescent="0.2"/>
    <row r="67" spans="2:6" ht="20" customHeight="1" x14ac:dyDescent="0.3">
      <c r="B67" s="7" t="s">
        <v>55</v>
      </c>
      <c r="C67" s="8"/>
      <c r="D67" s="13" t="str">
        <f>PHONETIC(D65)</f>
        <v/>
      </c>
      <c r="E67" s="14"/>
      <c r="F67" s="3" t="s">
        <v>38</v>
      </c>
    </row>
    <row r="68" spans="2:6" ht="4" customHeight="1" x14ac:dyDescent="0.2"/>
    <row r="69" spans="2:6" ht="20" customHeight="1" x14ac:dyDescent="0.3">
      <c r="B69" s="7" t="s">
        <v>56</v>
      </c>
      <c r="C69" s="8"/>
      <c r="D69" s="11"/>
      <c r="E69" s="10"/>
      <c r="F69" s="3" t="s">
        <v>40</v>
      </c>
    </row>
    <row r="70" spans="2:6" ht="4" customHeight="1" x14ac:dyDescent="0.2"/>
    <row r="71" spans="2:6" ht="20" customHeight="1" x14ac:dyDescent="0.3">
      <c r="B71" s="7" t="s">
        <v>57</v>
      </c>
      <c r="C71" s="8"/>
      <c r="D71" s="9"/>
      <c r="E71" s="10"/>
      <c r="F71" s="3" t="s">
        <v>42</v>
      </c>
    </row>
    <row r="72" spans="2:6" ht="4" customHeight="1" x14ac:dyDescent="0.2"/>
    <row r="74" spans="2:6" ht="24" customHeight="1" x14ac:dyDescent="0.2">
      <c r="B74" s="5" t="s">
        <v>58</v>
      </c>
      <c r="C74" s="6"/>
      <c r="D74" s="6"/>
      <c r="E74" s="6"/>
    </row>
    <row r="75" spans="2:6" ht="20" customHeight="1" x14ac:dyDescent="0.3">
      <c r="B75" s="7" t="s">
        <v>59</v>
      </c>
      <c r="C75" s="8"/>
      <c r="D75" s="11"/>
      <c r="E75" s="10"/>
      <c r="F75" s="3" t="s">
        <v>36</v>
      </c>
    </row>
    <row r="76" spans="2:6" ht="4" customHeight="1" x14ac:dyDescent="0.2"/>
    <row r="77" spans="2:6" ht="20" customHeight="1" x14ac:dyDescent="0.3">
      <c r="B77" s="7" t="s">
        <v>60</v>
      </c>
      <c r="C77" s="8"/>
      <c r="D77" s="13" t="str">
        <f>PHONETIC(D75)</f>
        <v/>
      </c>
      <c r="E77" s="14"/>
      <c r="F77" s="3" t="s">
        <v>38</v>
      </c>
    </row>
    <row r="78" spans="2:6" ht="4" customHeight="1" x14ac:dyDescent="0.2"/>
    <row r="79" spans="2:6" ht="20" customHeight="1" x14ac:dyDescent="0.3">
      <c r="B79" s="7" t="s">
        <v>61</v>
      </c>
      <c r="C79" s="8"/>
      <c r="D79" s="11"/>
      <c r="E79" s="10"/>
      <c r="F79" s="3" t="s">
        <v>40</v>
      </c>
    </row>
    <row r="80" spans="2:6" ht="4" customHeight="1" x14ac:dyDescent="0.2"/>
    <row r="81" spans="2:6" ht="20" customHeight="1" x14ac:dyDescent="0.3">
      <c r="B81" s="7" t="s">
        <v>62</v>
      </c>
      <c r="C81" s="8"/>
      <c r="D81" s="9"/>
      <c r="E81" s="10"/>
      <c r="F81" s="3" t="s">
        <v>42</v>
      </c>
    </row>
    <row r="82" spans="2:6" ht="4" customHeight="1" x14ac:dyDescent="0.2"/>
    <row r="84" spans="2:6" ht="24" customHeight="1" x14ac:dyDescent="0.2">
      <c r="B84" s="5" t="s">
        <v>63</v>
      </c>
      <c r="C84" s="6"/>
      <c r="D84" s="6"/>
      <c r="E84" s="6"/>
    </row>
    <row r="85" spans="2:6" ht="20" customHeight="1" x14ac:dyDescent="0.3">
      <c r="B85" s="7" t="s">
        <v>64</v>
      </c>
      <c r="C85" s="8"/>
      <c r="D85" s="11"/>
      <c r="E85" s="10"/>
      <c r="F85" s="3" t="s">
        <v>36</v>
      </c>
    </row>
    <row r="86" spans="2:6" ht="4" customHeight="1" x14ac:dyDescent="0.2"/>
    <row r="87" spans="2:6" ht="20" customHeight="1" x14ac:dyDescent="0.3">
      <c r="B87" s="7" t="s">
        <v>65</v>
      </c>
      <c r="C87" s="8"/>
      <c r="D87" s="13" t="str">
        <f>PHONETIC(D85)</f>
        <v/>
      </c>
      <c r="E87" s="14"/>
      <c r="F87" s="3" t="s">
        <v>38</v>
      </c>
    </row>
    <row r="88" spans="2:6" ht="4" customHeight="1" x14ac:dyDescent="0.2"/>
    <row r="89" spans="2:6" ht="20" customHeight="1" x14ac:dyDescent="0.3">
      <c r="B89" s="7" t="s">
        <v>66</v>
      </c>
      <c r="C89" s="8"/>
      <c r="D89" s="11"/>
      <c r="E89" s="10"/>
      <c r="F89" s="3" t="s">
        <v>40</v>
      </c>
    </row>
    <row r="90" spans="2:6" ht="4" customHeight="1" x14ac:dyDescent="0.2"/>
    <row r="91" spans="2:6" ht="20" customHeight="1" x14ac:dyDescent="0.3">
      <c r="B91" s="7" t="s">
        <v>67</v>
      </c>
      <c r="C91" s="8"/>
      <c r="D91" s="9"/>
      <c r="E91" s="10"/>
      <c r="F91" s="3" t="s">
        <v>42</v>
      </c>
    </row>
    <row r="92" spans="2:6" ht="4" customHeight="1" x14ac:dyDescent="0.2"/>
    <row r="94" spans="2:6" ht="24" customHeight="1" x14ac:dyDescent="0.2">
      <c r="B94" s="5" t="s">
        <v>68</v>
      </c>
      <c r="C94" s="6"/>
      <c r="D94" s="6"/>
      <c r="E94" s="6"/>
    </row>
    <row r="95" spans="2:6" ht="20" customHeight="1" x14ac:dyDescent="0.3">
      <c r="B95" s="7" t="s">
        <v>69</v>
      </c>
      <c r="C95" s="8"/>
      <c r="D95" s="11"/>
      <c r="E95" s="10"/>
      <c r="F95" s="3" t="s">
        <v>36</v>
      </c>
    </row>
    <row r="96" spans="2:6" ht="4" customHeight="1" x14ac:dyDescent="0.2"/>
    <row r="97" spans="2:6" ht="20" customHeight="1" x14ac:dyDescent="0.3">
      <c r="B97" s="7" t="s">
        <v>70</v>
      </c>
      <c r="C97" s="8"/>
      <c r="D97" s="13" t="str">
        <f>PHONETIC(D95)</f>
        <v/>
      </c>
      <c r="E97" s="14"/>
      <c r="F97" s="3" t="s">
        <v>38</v>
      </c>
    </row>
    <row r="98" spans="2:6" ht="4" customHeight="1" x14ac:dyDescent="0.2"/>
    <row r="99" spans="2:6" ht="20" customHeight="1" x14ac:dyDescent="0.3">
      <c r="B99" s="7" t="s">
        <v>71</v>
      </c>
      <c r="C99" s="8"/>
      <c r="D99" s="11"/>
      <c r="E99" s="10"/>
      <c r="F99" s="3" t="s">
        <v>40</v>
      </c>
    </row>
    <row r="100" spans="2:6" ht="4" customHeight="1" x14ac:dyDescent="0.2"/>
    <row r="101" spans="2:6" ht="20" customHeight="1" x14ac:dyDescent="0.3">
      <c r="B101" s="7" t="s">
        <v>72</v>
      </c>
      <c r="C101" s="8"/>
      <c r="D101" s="9"/>
      <c r="E101" s="10"/>
      <c r="F101" s="3" t="s">
        <v>42</v>
      </c>
    </row>
    <row r="102" spans="2:6" ht="4" customHeight="1" x14ac:dyDescent="0.2"/>
    <row r="104" spans="2:6" ht="24" customHeight="1" x14ac:dyDescent="0.2">
      <c r="B104" s="5" t="s">
        <v>73</v>
      </c>
      <c r="C104" s="6"/>
      <c r="D104" s="6"/>
      <c r="E104" s="6"/>
    </row>
    <row r="105" spans="2:6" ht="20" customHeight="1" x14ac:dyDescent="0.3">
      <c r="B105" s="7" t="s">
        <v>74</v>
      </c>
      <c r="C105" s="8"/>
      <c r="D105" s="11"/>
      <c r="E105" s="10"/>
      <c r="F105" s="3" t="s">
        <v>36</v>
      </c>
    </row>
    <row r="106" spans="2:6" ht="4" customHeight="1" x14ac:dyDescent="0.2"/>
    <row r="107" spans="2:6" ht="20" customHeight="1" x14ac:dyDescent="0.3">
      <c r="B107" s="7" t="s">
        <v>75</v>
      </c>
      <c r="C107" s="8"/>
      <c r="D107" s="13" t="str">
        <f>PHONETIC(D105)</f>
        <v/>
      </c>
      <c r="E107" s="14"/>
      <c r="F107" s="3" t="s">
        <v>38</v>
      </c>
    </row>
    <row r="108" spans="2:6" ht="4" customHeight="1" x14ac:dyDescent="0.2"/>
    <row r="109" spans="2:6" ht="20" customHeight="1" x14ac:dyDescent="0.3">
      <c r="B109" s="7" t="s">
        <v>76</v>
      </c>
      <c r="C109" s="8"/>
      <c r="D109" s="11"/>
      <c r="E109" s="10"/>
      <c r="F109" s="3" t="s">
        <v>40</v>
      </c>
    </row>
    <row r="110" spans="2:6" ht="4" customHeight="1" x14ac:dyDescent="0.2"/>
    <row r="111" spans="2:6" ht="20" customHeight="1" x14ac:dyDescent="0.3">
      <c r="B111" s="7" t="s">
        <v>77</v>
      </c>
      <c r="C111" s="8"/>
      <c r="D111" s="9"/>
      <c r="E111" s="10"/>
      <c r="F111" s="3" t="s">
        <v>42</v>
      </c>
    </row>
    <row r="112" spans="2:6" ht="4" customHeight="1" x14ac:dyDescent="0.2"/>
    <row r="114" spans="2:6" ht="24" customHeight="1" x14ac:dyDescent="0.2">
      <c r="B114" s="5" t="s">
        <v>78</v>
      </c>
      <c r="C114" s="6"/>
      <c r="D114" s="6"/>
      <c r="E114" s="6"/>
    </row>
    <row r="115" spans="2:6" ht="20" customHeight="1" x14ac:dyDescent="0.3">
      <c r="B115" s="7" t="s">
        <v>79</v>
      </c>
      <c r="C115" s="8"/>
      <c r="D115" s="11"/>
      <c r="E115" s="10"/>
      <c r="F115" s="3" t="s">
        <v>36</v>
      </c>
    </row>
    <row r="116" spans="2:6" ht="4" customHeight="1" x14ac:dyDescent="0.2"/>
    <row r="117" spans="2:6" ht="20" customHeight="1" x14ac:dyDescent="0.3">
      <c r="B117" s="7" t="s">
        <v>80</v>
      </c>
      <c r="C117" s="8"/>
      <c r="D117" s="13" t="str">
        <f>PHONETIC(D115)</f>
        <v/>
      </c>
      <c r="E117" s="14"/>
      <c r="F117" s="3" t="s">
        <v>38</v>
      </c>
    </row>
    <row r="118" spans="2:6" ht="4" customHeight="1" x14ac:dyDescent="0.2"/>
    <row r="119" spans="2:6" ht="20" customHeight="1" x14ac:dyDescent="0.3">
      <c r="B119" s="7" t="s">
        <v>81</v>
      </c>
      <c r="C119" s="8"/>
      <c r="D119" s="11"/>
      <c r="E119" s="10"/>
      <c r="F119" s="3" t="s">
        <v>40</v>
      </c>
    </row>
    <row r="120" spans="2:6" ht="4" customHeight="1" x14ac:dyDescent="0.2"/>
    <row r="121" spans="2:6" ht="20" customHeight="1" x14ac:dyDescent="0.3">
      <c r="B121" s="7" t="s">
        <v>82</v>
      </c>
      <c r="C121" s="8"/>
      <c r="D121" s="9"/>
      <c r="E121" s="10"/>
      <c r="F121" s="3" t="s">
        <v>42</v>
      </c>
    </row>
    <row r="122" spans="2:6" ht="4" customHeight="1" x14ac:dyDescent="0.2"/>
    <row r="124" spans="2:6" ht="24" customHeight="1" x14ac:dyDescent="0.2">
      <c r="B124" s="5" t="s">
        <v>83</v>
      </c>
      <c r="C124" s="6"/>
      <c r="D124" s="6"/>
      <c r="E124" s="6"/>
    </row>
    <row r="125" spans="2:6" ht="20" customHeight="1" x14ac:dyDescent="0.3">
      <c r="B125" s="7" t="s">
        <v>84</v>
      </c>
      <c r="C125" s="8"/>
      <c r="D125" s="11"/>
      <c r="E125" s="10"/>
      <c r="F125" s="3" t="s">
        <v>36</v>
      </c>
    </row>
    <row r="126" spans="2:6" ht="4" customHeight="1" x14ac:dyDescent="0.2"/>
    <row r="127" spans="2:6" ht="20" customHeight="1" x14ac:dyDescent="0.3">
      <c r="B127" s="7" t="s">
        <v>85</v>
      </c>
      <c r="C127" s="8"/>
      <c r="D127" s="13" t="str">
        <f>PHONETIC(D125)</f>
        <v/>
      </c>
      <c r="E127" s="14"/>
      <c r="F127" s="3" t="s">
        <v>38</v>
      </c>
    </row>
    <row r="128" spans="2:6" ht="4" customHeight="1" x14ac:dyDescent="0.2"/>
    <row r="129" spans="2:6" ht="20" customHeight="1" x14ac:dyDescent="0.3">
      <c r="B129" s="7" t="s">
        <v>86</v>
      </c>
      <c r="C129" s="8"/>
      <c r="D129" s="11"/>
      <c r="E129" s="10"/>
      <c r="F129" s="3" t="s">
        <v>40</v>
      </c>
    </row>
    <row r="130" spans="2:6" ht="4" customHeight="1" x14ac:dyDescent="0.2"/>
    <row r="131" spans="2:6" ht="20" customHeight="1" x14ac:dyDescent="0.3">
      <c r="B131" s="7" t="s">
        <v>87</v>
      </c>
      <c r="C131" s="8"/>
      <c r="D131" s="9"/>
      <c r="E131" s="10"/>
      <c r="F131" s="3" t="s">
        <v>42</v>
      </c>
    </row>
    <row r="132" spans="2:6" ht="4" customHeight="1" x14ac:dyDescent="0.2"/>
    <row r="134" spans="2:6" ht="24" customHeight="1" x14ac:dyDescent="0.2">
      <c r="B134" s="5" t="s">
        <v>88</v>
      </c>
      <c r="C134" s="6"/>
      <c r="D134" s="6"/>
      <c r="E134" s="6"/>
    </row>
    <row r="135" spans="2:6" ht="20" customHeight="1" x14ac:dyDescent="0.3">
      <c r="B135" s="7" t="s">
        <v>89</v>
      </c>
      <c r="C135" s="8"/>
      <c r="D135" s="11"/>
      <c r="E135" s="10"/>
      <c r="F135" s="3" t="s">
        <v>36</v>
      </c>
    </row>
    <row r="136" spans="2:6" ht="4" customHeight="1" x14ac:dyDescent="0.2"/>
    <row r="137" spans="2:6" ht="20" customHeight="1" x14ac:dyDescent="0.3">
      <c r="B137" s="7" t="s">
        <v>90</v>
      </c>
      <c r="C137" s="8"/>
      <c r="D137" s="13" t="str">
        <f>PHONETIC(D135)</f>
        <v/>
      </c>
      <c r="E137" s="14"/>
      <c r="F137" s="3" t="s">
        <v>38</v>
      </c>
    </row>
    <row r="138" spans="2:6" ht="4" customHeight="1" x14ac:dyDescent="0.2"/>
    <row r="139" spans="2:6" ht="20" customHeight="1" x14ac:dyDescent="0.3">
      <c r="B139" s="7" t="s">
        <v>91</v>
      </c>
      <c r="C139" s="8"/>
      <c r="D139" s="11"/>
      <c r="E139" s="10"/>
      <c r="F139" s="3" t="s">
        <v>40</v>
      </c>
    </row>
    <row r="140" spans="2:6" ht="4" customHeight="1" x14ac:dyDescent="0.2"/>
    <row r="141" spans="2:6" ht="20" customHeight="1" x14ac:dyDescent="0.3">
      <c r="B141" s="7" t="s">
        <v>92</v>
      </c>
      <c r="C141" s="8"/>
      <c r="D141" s="9"/>
      <c r="E141" s="10"/>
      <c r="F141" s="3" t="s">
        <v>42</v>
      </c>
    </row>
    <row r="142" spans="2:6" ht="4" customHeight="1" x14ac:dyDescent="0.2"/>
    <row r="144" spans="2:6" ht="24" customHeight="1" x14ac:dyDescent="0.2">
      <c r="B144" s="5" t="s">
        <v>93</v>
      </c>
      <c r="C144" s="6"/>
      <c r="D144" s="6"/>
      <c r="E144" s="6"/>
    </row>
    <row r="145" spans="2:6" ht="20" customHeight="1" x14ac:dyDescent="0.3">
      <c r="B145" s="7" t="s">
        <v>94</v>
      </c>
      <c r="C145" s="8"/>
      <c r="D145" s="11"/>
      <c r="E145" s="10"/>
      <c r="F145" s="3" t="s">
        <v>36</v>
      </c>
    </row>
    <row r="146" spans="2:6" ht="4" customHeight="1" x14ac:dyDescent="0.2"/>
    <row r="147" spans="2:6" ht="20" customHeight="1" x14ac:dyDescent="0.3">
      <c r="B147" s="7" t="s">
        <v>95</v>
      </c>
      <c r="C147" s="8"/>
      <c r="D147" s="13" t="str">
        <f>PHONETIC(D145)</f>
        <v/>
      </c>
      <c r="E147" s="14"/>
      <c r="F147" s="3" t="s">
        <v>38</v>
      </c>
    </row>
    <row r="148" spans="2:6" ht="4" customHeight="1" x14ac:dyDescent="0.2"/>
    <row r="149" spans="2:6" ht="20" customHeight="1" x14ac:dyDescent="0.3">
      <c r="B149" s="7" t="s">
        <v>96</v>
      </c>
      <c r="C149" s="8"/>
      <c r="D149" s="11"/>
      <c r="E149" s="10"/>
      <c r="F149" s="3" t="s">
        <v>40</v>
      </c>
    </row>
    <row r="150" spans="2:6" ht="4" customHeight="1" x14ac:dyDescent="0.2"/>
    <row r="151" spans="2:6" ht="20" customHeight="1" x14ac:dyDescent="0.3">
      <c r="B151" s="7" t="s">
        <v>97</v>
      </c>
      <c r="C151" s="8"/>
      <c r="D151" s="9"/>
      <c r="E151" s="10"/>
      <c r="F151" s="3" t="s">
        <v>42</v>
      </c>
    </row>
    <row r="152" spans="2:6" ht="4" customHeight="1" x14ac:dyDescent="0.2"/>
    <row r="154" spans="2:6" ht="24" customHeight="1" x14ac:dyDescent="0.2">
      <c r="B154" s="5" t="s">
        <v>98</v>
      </c>
      <c r="C154" s="6"/>
      <c r="D154" s="6"/>
      <c r="E154" s="6"/>
    </row>
    <row r="155" spans="2:6" ht="20" customHeight="1" x14ac:dyDescent="0.3">
      <c r="B155" s="7" t="s">
        <v>99</v>
      </c>
      <c r="C155" s="8"/>
      <c r="D155" s="11"/>
      <c r="E155" s="10"/>
      <c r="F155" s="3" t="s">
        <v>36</v>
      </c>
    </row>
    <row r="156" spans="2:6" ht="4" customHeight="1" x14ac:dyDescent="0.2"/>
    <row r="157" spans="2:6" ht="20" customHeight="1" x14ac:dyDescent="0.3">
      <c r="B157" s="7" t="s">
        <v>100</v>
      </c>
      <c r="C157" s="8"/>
      <c r="D157" s="13" t="str">
        <f>PHONETIC(D155)</f>
        <v/>
      </c>
      <c r="E157" s="14"/>
      <c r="F157" s="3" t="s">
        <v>38</v>
      </c>
    </row>
    <row r="158" spans="2:6" ht="4" customHeight="1" x14ac:dyDescent="0.2"/>
    <row r="159" spans="2:6" ht="20" customHeight="1" x14ac:dyDescent="0.3">
      <c r="B159" s="7" t="s">
        <v>101</v>
      </c>
      <c r="C159" s="8"/>
      <c r="D159" s="11"/>
      <c r="E159" s="10"/>
      <c r="F159" s="3" t="s">
        <v>40</v>
      </c>
    </row>
    <row r="160" spans="2:6" ht="4" customHeight="1" x14ac:dyDescent="0.2"/>
    <row r="161" spans="2:6" ht="20" customHeight="1" x14ac:dyDescent="0.3">
      <c r="B161" s="7" t="s">
        <v>102</v>
      </c>
      <c r="C161" s="8"/>
      <c r="D161" s="9"/>
      <c r="E161" s="10"/>
      <c r="F161" s="3" t="s">
        <v>42</v>
      </c>
    </row>
    <row r="162" spans="2:6" ht="4" customHeight="1" x14ac:dyDescent="0.2"/>
    <row r="164" spans="2:6" ht="24" customHeight="1" x14ac:dyDescent="0.2">
      <c r="B164" s="5" t="s">
        <v>103</v>
      </c>
      <c r="C164" s="6"/>
      <c r="D164" s="6"/>
      <c r="E164" s="6"/>
    </row>
    <row r="165" spans="2:6" ht="20" customHeight="1" x14ac:dyDescent="0.3">
      <c r="B165" s="7" t="s">
        <v>104</v>
      </c>
      <c r="C165" s="8"/>
      <c r="D165" s="11"/>
      <c r="E165" s="10"/>
      <c r="F165" s="3" t="s">
        <v>36</v>
      </c>
    </row>
    <row r="166" spans="2:6" ht="4" customHeight="1" x14ac:dyDescent="0.2"/>
    <row r="167" spans="2:6" ht="20" customHeight="1" x14ac:dyDescent="0.3">
      <c r="B167" s="7" t="s">
        <v>105</v>
      </c>
      <c r="C167" s="8"/>
      <c r="D167" s="13" t="str">
        <f>PHONETIC(D165)</f>
        <v/>
      </c>
      <c r="E167" s="14"/>
      <c r="F167" s="3" t="s">
        <v>38</v>
      </c>
    </row>
    <row r="168" spans="2:6" ht="4" customHeight="1" x14ac:dyDescent="0.2"/>
    <row r="169" spans="2:6" ht="20" customHeight="1" x14ac:dyDescent="0.3">
      <c r="B169" s="7" t="s">
        <v>106</v>
      </c>
      <c r="C169" s="8"/>
      <c r="D169" s="11"/>
      <c r="E169" s="10"/>
      <c r="F169" s="3" t="s">
        <v>40</v>
      </c>
    </row>
    <row r="170" spans="2:6" ht="4" customHeight="1" x14ac:dyDescent="0.2"/>
    <row r="171" spans="2:6" ht="20" customHeight="1" x14ac:dyDescent="0.3">
      <c r="B171" s="7" t="s">
        <v>107</v>
      </c>
      <c r="C171" s="8"/>
      <c r="D171" s="9"/>
      <c r="E171" s="10"/>
      <c r="F171" s="3" t="s">
        <v>42</v>
      </c>
    </row>
    <row r="172" spans="2:6" ht="4" customHeight="1" x14ac:dyDescent="0.2"/>
    <row r="174" spans="2:6" ht="24" customHeight="1" x14ac:dyDescent="0.2">
      <c r="B174" s="5" t="str">
        <f>IF($D$5="ハーフの部（21km）", "  5. 選手情報 【選手 15】 (※ハーフの部は対象外)", "  5. 選手情報 【選手 15】")</f>
        <v xml:space="preserve">  5. 選手情報 【選手 15】</v>
      </c>
      <c r="C174" s="6"/>
      <c r="D174" s="6"/>
      <c r="E174" s="6"/>
    </row>
    <row r="175" spans="2:6" ht="20" customHeight="1" x14ac:dyDescent="0.3">
      <c r="B175" s="7" t="str">
        <f>IF($D$5="ハーフの部（21km）", "", "選手15 氏名")</f>
        <v>選手15 氏名</v>
      </c>
      <c r="C175" s="8"/>
      <c r="D175" s="11"/>
      <c r="E175" s="10"/>
      <c r="F175" s="3" t="str">
        <f>IF($D$5="ハーフの部（21km）", "", " ※ ※姓名の間にスペースを入れてください")</f>
        <v xml:space="preserve"> ※ ※姓名の間にスペースを入れてください</v>
      </c>
    </row>
    <row r="176" spans="2:6" ht="4" customHeight="1" x14ac:dyDescent="0.2"/>
    <row r="177" spans="2:6" ht="20" customHeight="1" x14ac:dyDescent="0.3">
      <c r="B177" s="7" t="str">
        <f>IF($D$5="ハーフの部（21km）", "", "選手15 フリガナ")</f>
        <v>選手15 フリガナ</v>
      </c>
      <c r="C177" s="8"/>
      <c r="D177" s="13" t="str">
        <f>PHONETIC(D175)</f>
        <v/>
      </c>
      <c r="E177" s="14"/>
      <c r="F177" s="3" t="str">
        <f>IF($D$5="ハーフの部（21km）", "", " ※ ※姓と名の間にスペースを入れてカタカナで入力してください（自動入力・修正可）")</f>
        <v xml:space="preserve"> ※ ※姓と名の間にスペースを入れてカタカナで入力してください（自動入力・修正可）</v>
      </c>
    </row>
    <row r="178" spans="2:6" ht="4" customHeight="1" x14ac:dyDescent="0.2"/>
    <row r="179" spans="2:6" ht="20" customHeight="1" x14ac:dyDescent="0.3">
      <c r="B179" s="7" t="str">
        <f>IF($D$5="ハーフの部（21km）", "", "選手15 性別")</f>
        <v>選手15 性別</v>
      </c>
      <c r="C179" s="8"/>
      <c r="D179" s="11"/>
      <c r="E179" s="10"/>
      <c r="F179" s="3" t="str">
        <f>IF($D$5="ハーフの部（21km）", "", " ※ ※リストから選択")</f>
        <v xml:space="preserve"> ※ ※リストから選択</v>
      </c>
    </row>
    <row r="180" spans="2:6" ht="4" customHeight="1" x14ac:dyDescent="0.2"/>
    <row r="181" spans="2:6" ht="20" customHeight="1" x14ac:dyDescent="0.3">
      <c r="B181" s="7" t="str">
        <f>IF($D$5="ハーフの部（21km）", "", "選手15 年齢")</f>
        <v>選手15 年齢</v>
      </c>
      <c r="C181" s="8"/>
      <c r="D181" s="9"/>
      <c r="E181" s="10"/>
      <c r="F181" s="3" t="str">
        <f>IF($D$5="ハーフの部（21km）", "", " ※ ※半角数字で入力")</f>
        <v xml:space="preserve"> ※ ※半角数字で入力</v>
      </c>
    </row>
    <row r="182" spans="2:6" ht="4" customHeight="1" x14ac:dyDescent="0.2"/>
    <row r="184" spans="2:6" ht="24" customHeight="1" x14ac:dyDescent="0.2">
      <c r="B184" s="5" t="str">
        <f>IF($D$5="ハーフの部（21km）", "  5. 選手情報 【選手 16】 (※ハーフの部は対象外)", "  5. 選手情報 【選手 16】")</f>
        <v xml:space="preserve">  5. 選手情報 【選手 16】</v>
      </c>
      <c r="C184" s="6"/>
      <c r="D184" s="6"/>
      <c r="E184" s="6"/>
    </row>
    <row r="185" spans="2:6" ht="20" customHeight="1" x14ac:dyDescent="0.3">
      <c r="B185" s="7" t="str">
        <f>IF($D$5="ハーフの部（21km）", "", "選手16 氏名")</f>
        <v>選手16 氏名</v>
      </c>
      <c r="C185" s="8"/>
      <c r="D185" s="11"/>
      <c r="E185" s="10"/>
      <c r="F185" s="3" t="str">
        <f>IF($D$5="ハーフの部（21km）", "", " ※ ※姓名の間にスペースを入れてください")</f>
        <v xml:space="preserve"> ※ ※姓名の間にスペースを入れてください</v>
      </c>
    </row>
    <row r="186" spans="2:6" ht="4" customHeight="1" x14ac:dyDescent="0.2"/>
    <row r="187" spans="2:6" ht="20" customHeight="1" x14ac:dyDescent="0.3">
      <c r="B187" s="7" t="str">
        <f>IF($D$5="ハーフの部（21km）", "", "選手16 フリガナ")</f>
        <v>選手16 フリガナ</v>
      </c>
      <c r="C187" s="8"/>
      <c r="D187" s="13" t="str">
        <f>PHONETIC(D185)</f>
        <v/>
      </c>
      <c r="E187" s="14"/>
      <c r="F187" s="3" t="str">
        <f>IF($D$5="ハーフの部（21km）", "", " ※ ※姓と名の間にスペースを入れてカタカナで入力してください（自動入力・修正可）")</f>
        <v xml:space="preserve"> ※ ※姓と名の間にスペースを入れてカタカナで入力してください（自動入力・修正可）</v>
      </c>
    </row>
    <row r="188" spans="2:6" ht="4" customHeight="1" x14ac:dyDescent="0.2"/>
    <row r="189" spans="2:6" ht="20" customHeight="1" x14ac:dyDescent="0.3">
      <c r="B189" s="7" t="str">
        <f>IF($D$5="ハーフの部（21km）", "", "選手16 性別")</f>
        <v>選手16 性別</v>
      </c>
      <c r="C189" s="8"/>
      <c r="D189" s="11"/>
      <c r="E189" s="10"/>
      <c r="F189" s="3" t="str">
        <f>IF($D$5="ハーフの部（21km）", "", " ※ ※リストから選択")</f>
        <v xml:space="preserve"> ※ ※リストから選択</v>
      </c>
    </row>
    <row r="190" spans="2:6" ht="4" customHeight="1" x14ac:dyDescent="0.2"/>
    <row r="191" spans="2:6" ht="20" customHeight="1" x14ac:dyDescent="0.3">
      <c r="B191" s="7" t="str">
        <f>IF($D$5="ハーフの部（21km）", "", "選手16 年齢")</f>
        <v>選手16 年齢</v>
      </c>
      <c r="C191" s="8"/>
      <c r="D191" s="9"/>
      <c r="E191" s="10"/>
      <c r="F191" s="3" t="str">
        <f>IF($D$5="ハーフの部（21km）", "", " ※ ※半角数字で入力")</f>
        <v xml:space="preserve"> ※ ※半角数字で入力</v>
      </c>
    </row>
    <row r="192" spans="2:6" ht="4" customHeight="1" x14ac:dyDescent="0.2"/>
    <row r="194" spans="2:6" ht="24" customHeight="1" x14ac:dyDescent="0.2">
      <c r="B194" s="5" t="str">
        <f>IF($D$5="ハーフの部（21km）", "  5. 選手情報 【選手 17】 (※ハーフの部は対象外)", "  5. 選手情報 【選手 17】")</f>
        <v xml:space="preserve">  5. 選手情報 【選手 17】</v>
      </c>
      <c r="C194" s="6"/>
      <c r="D194" s="6"/>
      <c r="E194" s="6"/>
    </row>
    <row r="195" spans="2:6" ht="20" customHeight="1" x14ac:dyDescent="0.3">
      <c r="B195" s="7" t="str">
        <f>IF($D$5="ハーフの部（21km）", "", "選手17 氏名")</f>
        <v>選手17 氏名</v>
      </c>
      <c r="C195" s="8"/>
      <c r="D195" s="11"/>
      <c r="E195" s="10"/>
      <c r="F195" s="3" t="str">
        <f>IF($D$5="ハーフの部（21km）", "", " ※ ※姓名の間にスペースを入れてください")</f>
        <v xml:space="preserve"> ※ ※姓名の間にスペースを入れてください</v>
      </c>
    </row>
    <row r="196" spans="2:6" ht="4" customHeight="1" x14ac:dyDescent="0.2"/>
    <row r="197" spans="2:6" ht="20" customHeight="1" x14ac:dyDescent="0.3">
      <c r="B197" s="7" t="str">
        <f>IF($D$5="ハーフの部（21km）", "", "選手17 フリガナ")</f>
        <v>選手17 フリガナ</v>
      </c>
      <c r="C197" s="8"/>
      <c r="D197" s="13" t="str">
        <f>PHONETIC(D195)</f>
        <v/>
      </c>
      <c r="E197" s="14"/>
      <c r="F197" s="3" t="str">
        <f>IF($D$5="ハーフの部（21km）", "", " ※ ※姓と名の間にスペースを入れてカタカナで入力してください（自動入力・修正可）")</f>
        <v xml:space="preserve"> ※ ※姓と名の間にスペースを入れてカタカナで入力してください（自動入力・修正可）</v>
      </c>
    </row>
    <row r="198" spans="2:6" ht="4" customHeight="1" x14ac:dyDescent="0.2"/>
    <row r="199" spans="2:6" ht="20" customHeight="1" x14ac:dyDescent="0.3">
      <c r="B199" s="7" t="str">
        <f>IF($D$5="ハーフの部（21km）", "", "選手17 性別")</f>
        <v>選手17 性別</v>
      </c>
      <c r="C199" s="8"/>
      <c r="D199" s="11"/>
      <c r="E199" s="10"/>
      <c r="F199" s="3" t="str">
        <f>IF($D$5="ハーフの部（21km）", "", " ※ ※リストから選択")</f>
        <v xml:space="preserve"> ※ ※リストから選択</v>
      </c>
    </row>
    <row r="200" spans="2:6" ht="4" customHeight="1" x14ac:dyDescent="0.2"/>
    <row r="201" spans="2:6" ht="20" customHeight="1" x14ac:dyDescent="0.3">
      <c r="B201" s="7" t="str">
        <f>IF($D$5="ハーフの部（21km）", "", "選手17 年齢")</f>
        <v>選手17 年齢</v>
      </c>
      <c r="C201" s="8"/>
      <c r="D201" s="9"/>
      <c r="E201" s="10"/>
      <c r="F201" s="3" t="str">
        <f>IF($D$5="ハーフの部（21km）", "", " ※ ※半角数字で入力")</f>
        <v xml:space="preserve"> ※ ※半角数字で入力</v>
      </c>
    </row>
    <row r="202" spans="2:6" ht="4" customHeight="1" x14ac:dyDescent="0.2"/>
    <row r="204" spans="2:6" ht="24" customHeight="1" x14ac:dyDescent="0.2">
      <c r="B204" s="5" t="str">
        <f>IF($D$5="ハーフの部（21km）", "  5. 選手情報 【選手 18】 (※ハーフの部は対象外)", "  5. 選手情報 【選手 18】")</f>
        <v xml:space="preserve">  5. 選手情報 【選手 18】</v>
      </c>
      <c r="C204" s="6"/>
      <c r="D204" s="6"/>
      <c r="E204" s="6"/>
    </row>
    <row r="205" spans="2:6" ht="20" customHeight="1" x14ac:dyDescent="0.3">
      <c r="B205" s="7" t="str">
        <f>IF($D$5="ハーフの部（21km）", "", "選手18 氏名")</f>
        <v>選手18 氏名</v>
      </c>
      <c r="C205" s="8"/>
      <c r="D205" s="11"/>
      <c r="E205" s="10"/>
      <c r="F205" s="3" t="str">
        <f>IF($D$5="ハーフの部（21km）", "", " ※ ※姓名の間にスペースを入れてください")</f>
        <v xml:space="preserve"> ※ ※姓名の間にスペースを入れてください</v>
      </c>
    </row>
    <row r="206" spans="2:6" ht="4" customHeight="1" x14ac:dyDescent="0.2"/>
    <row r="207" spans="2:6" ht="20" customHeight="1" x14ac:dyDescent="0.3">
      <c r="B207" s="7" t="str">
        <f>IF($D$5="ハーフの部（21km）", "", "選手18 フリガナ")</f>
        <v>選手18 フリガナ</v>
      </c>
      <c r="C207" s="8"/>
      <c r="D207" s="13" t="str">
        <f>PHONETIC(D205)</f>
        <v/>
      </c>
      <c r="E207" s="14"/>
      <c r="F207" s="3" t="str">
        <f>IF($D$5="ハーフの部（21km）", "", " ※ ※姓と名の間にスペースを入れてカタカナで入力してください（自動入力・修正可）")</f>
        <v xml:space="preserve"> ※ ※姓と名の間にスペースを入れてカタカナで入力してください（自動入力・修正可）</v>
      </c>
    </row>
    <row r="208" spans="2:6" ht="4" customHeight="1" x14ac:dyDescent="0.2"/>
    <row r="209" spans="2:6" ht="20" customHeight="1" x14ac:dyDescent="0.3">
      <c r="B209" s="7" t="str">
        <f>IF($D$5="ハーフの部（21km）", "", "選手18 性別")</f>
        <v>選手18 性別</v>
      </c>
      <c r="C209" s="8"/>
      <c r="D209" s="11"/>
      <c r="E209" s="10"/>
      <c r="F209" s="3" t="str">
        <f>IF($D$5="ハーフの部（21km）", "", " ※ ※リストから選択")</f>
        <v xml:space="preserve"> ※ ※リストから選択</v>
      </c>
    </row>
    <row r="210" spans="2:6" ht="4" customHeight="1" x14ac:dyDescent="0.2"/>
    <row r="211" spans="2:6" ht="20" customHeight="1" x14ac:dyDescent="0.3">
      <c r="B211" s="7" t="str">
        <f>IF($D$5="ハーフの部（21km）", "", "選手18 年齢")</f>
        <v>選手18 年齢</v>
      </c>
      <c r="C211" s="8"/>
      <c r="D211" s="9"/>
      <c r="E211" s="10"/>
      <c r="F211" s="3" t="str">
        <f>IF($D$5="ハーフの部（21km）", "", " ※ ※半角数字で入力")</f>
        <v xml:space="preserve"> ※ ※半角数字で入力</v>
      </c>
    </row>
    <row r="212" spans="2:6" ht="4" customHeight="1" x14ac:dyDescent="0.2"/>
    <row r="214" spans="2:6" ht="24" customHeight="1" x14ac:dyDescent="0.2">
      <c r="B214" s="5" t="str">
        <f>IF($D$5="ハーフの部（21km）", "  5. 選手情報 【選手 19】 (※ハーフの部は対象外)", "  5. 選手情報 【選手 19】")</f>
        <v xml:space="preserve">  5. 選手情報 【選手 19】</v>
      </c>
      <c r="C214" s="6"/>
      <c r="D214" s="6"/>
      <c r="E214" s="6"/>
    </row>
    <row r="215" spans="2:6" ht="20" customHeight="1" x14ac:dyDescent="0.3">
      <c r="B215" s="7" t="str">
        <f>IF($D$5="ハーフの部（21km）", "", "選手19 氏名")</f>
        <v>選手19 氏名</v>
      </c>
      <c r="C215" s="8"/>
      <c r="D215" s="11"/>
      <c r="E215" s="10"/>
      <c r="F215" s="3" t="str">
        <f>IF($D$5="ハーフの部（21km）", "", " ※ ※姓名の間にスペースを入れてください")</f>
        <v xml:space="preserve"> ※ ※姓名の間にスペースを入れてください</v>
      </c>
    </row>
    <row r="216" spans="2:6" ht="4" customHeight="1" x14ac:dyDescent="0.2"/>
    <row r="217" spans="2:6" ht="20" customHeight="1" x14ac:dyDescent="0.3">
      <c r="B217" s="7" t="str">
        <f>IF($D$5="ハーフの部（21km）", "", "選手19 フリガナ")</f>
        <v>選手19 フリガナ</v>
      </c>
      <c r="C217" s="8"/>
      <c r="D217" s="13" t="str">
        <f>PHONETIC(D215)</f>
        <v/>
      </c>
      <c r="E217" s="14"/>
      <c r="F217" s="3" t="str">
        <f>IF($D$5="ハーフの部（21km）", "", " ※ ※姓と名の間にスペースを入れてカタカナで入力してください（自動入力・修正可）")</f>
        <v xml:space="preserve"> ※ ※姓と名の間にスペースを入れてカタカナで入力してください（自動入力・修正可）</v>
      </c>
    </row>
    <row r="218" spans="2:6" ht="4" customHeight="1" x14ac:dyDescent="0.2"/>
    <row r="219" spans="2:6" ht="20" customHeight="1" x14ac:dyDescent="0.3">
      <c r="B219" s="7" t="str">
        <f>IF($D$5="ハーフの部（21km）", "", "選手19 性別")</f>
        <v>選手19 性別</v>
      </c>
      <c r="C219" s="8"/>
      <c r="D219" s="11"/>
      <c r="E219" s="10"/>
      <c r="F219" s="3" t="str">
        <f>IF($D$5="ハーフの部（21km）", "", " ※ ※リストから選択")</f>
        <v xml:space="preserve"> ※ ※リストから選択</v>
      </c>
    </row>
    <row r="220" spans="2:6" ht="4" customHeight="1" x14ac:dyDescent="0.2"/>
    <row r="221" spans="2:6" ht="20" customHeight="1" x14ac:dyDescent="0.3">
      <c r="B221" s="7" t="str">
        <f>IF($D$5="ハーフの部（21km）", "", "選手19 年齢")</f>
        <v>選手19 年齢</v>
      </c>
      <c r="C221" s="8"/>
      <c r="D221" s="9"/>
      <c r="E221" s="10"/>
      <c r="F221" s="3" t="str">
        <f>IF($D$5="ハーフの部（21km）", "", " ※ ※半角数字で入力")</f>
        <v xml:space="preserve"> ※ ※半角数字で入力</v>
      </c>
    </row>
    <row r="222" spans="2:6" ht="4" customHeight="1" x14ac:dyDescent="0.2"/>
    <row r="224" spans="2:6" ht="24" customHeight="1" x14ac:dyDescent="0.2">
      <c r="B224" s="5" t="str">
        <f>IF($D$5="ハーフの部（21km）", "  5. 選手情報 【選手 20】 (※ハーフの部は対象外)", "  5. 選手情報 【選手 20】")</f>
        <v xml:space="preserve">  5. 選手情報 【選手 20】</v>
      </c>
      <c r="C224" s="6"/>
      <c r="D224" s="6"/>
      <c r="E224" s="6"/>
    </row>
    <row r="225" spans="2:6" ht="20" customHeight="1" x14ac:dyDescent="0.3">
      <c r="B225" s="7" t="str">
        <f>IF($D$5="ハーフの部（21km）", "", "選手20 氏名")</f>
        <v>選手20 氏名</v>
      </c>
      <c r="C225" s="8"/>
      <c r="D225" s="11"/>
      <c r="E225" s="10"/>
      <c r="F225" s="3" t="str">
        <f>IF($D$5="ハーフの部（21km）", "", " ※ ※姓名の間にスペースを入れてください")</f>
        <v xml:space="preserve"> ※ ※姓名の間にスペースを入れてください</v>
      </c>
    </row>
    <row r="226" spans="2:6" ht="4" customHeight="1" x14ac:dyDescent="0.2"/>
    <row r="227" spans="2:6" ht="20" customHeight="1" x14ac:dyDescent="0.3">
      <c r="B227" s="7" t="str">
        <f>IF($D$5="ハーフの部（21km）", "", "選手20 フリガナ")</f>
        <v>選手20 フリガナ</v>
      </c>
      <c r="C227" s="8"/>
      <c r="D227" s="13" t="str">
        <f>PHONETIC(D225)</f>
        <v/>
      </c>
      <c r="E227" s="14"/>
      <c r="F227" s="3" t="str">
        <f>IF($D$5="ハーフの部（21km）", "", " ※ ※姓と名の間にスペースを入れてカタカナで入力してください（自動入力・修正可）")</f>
        <v xml:space="preserve"> ※ ※姓と名の間にスペースを入れてカタカナで入力してください（自動入力・修正可）</v>
      </c>
    </row>
    <row r="228" spans="2:6" ht="4" customHeight="1" x14ac:dyDescent="0.2"/>
    <row r="229" spans="2:6" ht="20" customHeight="1" x14ac:dyDescent="0.3">
      <c r="B229" s="7" t="str">
        <f>IF($D$5="ハーフの部（21km）", "", "選手20 性別")</f>
        <v>選手20 性別</v>
      </c>
      <c r="C229" s="8"/>
      <c r="D229" s="11"/>
      <c r="E229" s="10"/>
      <c r="F229" s="3" t="str">
        <f>IF($D$5="ハーフの部（21km）", "", " ※ ※リストから選択")</f>
        <v xml:space="preserve"> ※ ※リストから選択</v>
      </c>
    </row>
    <row r="230" spans="2:6" ht="4" customHeight="1" x14ac:dyDescent="0.2"/>
    <row r="231" spans="2:6" ht="20" customHeight="1" x14ac:dyDescent="0.3">
      <c r="B231" s="7" t="str">
        <f>IF($D$5="ハーフの部（21km）", "", "選手20 年齢")</f>
        <v>選手20 年齢</v>
      </c>
      <c r="C231" s="8"/>
      <c r="D231" s="9"/>
      <c r="E231" s="10"/>
      <c r="F231" s="3" t="str">
        <f>IF($D$5="ハーフの部（21km）", "", " ※ ※半角数字で入力")</f>
        <v xml:space="preserve"> ※ ※半角数字で入力</v>
      </c>
    </row>
    <row r="232" spans="2:6" ht="4" customHeight="1" x14ac:dyDescent="0.2"/>
    <row r="234" spans="2:6" ht="24" customHeight="1" x14ac:dyDescent="0.2">
      <c r="B234" s="5" t="s">
        <v>108</v>
      </c>
      <c r="C234" s="6"/>
      <c r="D234" s="6"/>
      <c r="E234" s="6"/>
    </row>
    <row r="235" spans="2:6" ht="22" customHeight="1" x14ac:dyDescent="0.3">
      <c r="B235" s="7" t="s">
        <v>109</v>
      </c>
      <c r="C235" s="8"/>
      <c r="D235" s="12"/>
      <c r="E235" s="10"/>
      <c r="F235" s="4" t="s">
        <v>110</v>
      </c>
    </row>
    <row r="236" spans="2:6" ht="6" customHeight="1" x14ac:dyDescent="0.2"/>
    <row r="237" spans="2:6" ht="22" customHeight="1" x14ac:dyDescent="0.3">
      <c r="B237" s="7" t="s">
        <v>111</v>
      </c>
      <c r="C237" s="8"/>
      <c r="D237" s="12"/>
      <c r="E237" s="10"/>
      <c r="F237" s="4" t="s">
        <v>112</v>
      </c>
    </row>
    <row r="238" spans="2:6" ht="6" customHeight="1" x14ac:dyDescent="0.2"/>
    <row r="239" spans="2:6" ht="22" customHeight="1" x14ac:dyDescent="0.3">
      <c r="B239" s="7" t="s">
        <v>113</v>
      </c>
      <c r="C239" s="8"/>
      <c r="D239" s="16">
        <f>IF(OR(D7="4職場仲間",D7="5マスターズ"), IF(D237&lt;&gt;0,"子供は0名にして下さい！",(D235*3600)+(D237*2000)), IF(D7="7ジュニア", IF(D235&lt;&gt;0,"大人は0名にして下さい！",(D235*3600)+(D237*2000)), IF(D5="ハーフの部（21km）", IF((D235+D237)&gt;14,"合計14名以内にして下さい！",(D235*3600)+(D237*2000)), IF((D235+D237)&gt;20,"合計20名以内にして下さい！",(D235*3600)+(D237*2000)))))</f>
        <v>0</v>
      </c>
      <c r="E239" s="8"/>
      <c r="F239" s="4" t="s">
        <v>114</v>
      </c>
    </row>
    <row r="240" spans="2:6" ht="6" customHeight="1" x14ac:dyDescent="0.2"/>
    <row r="241" spans="2:6" ht="22" customHeight="1" x14ac:dyDescent="0.3">
      <c r="B241" s="7" t="s">
        <v>115</v>
      </c>
      <c r="C241" s="8"/>
      <c r="D241" s="12"/>
      <c r="E241" s="10"/>
      <c r="F241" s="4" t="s">
        <v>116</v>
      </c>
    </row>
    <row r="242" spans="2:6" ht="6" customHeight="1" x14ac:dyDescent="0.2"/>
    <row r="243" spans="2:6" ht="22" customHeight="1" x14ac:dyDescent="0.3">
      <c r="B243" s="7" t="s">
        <v>117</v>
      </c>
      <c r="C243" s="8"/>
      <c r="D243" s="12"/>
      <c r="E243" s="10"/>
      <c r="F243" s="4" t="s">
        <v>116</v>
      </c>
    </row>
    <row r="244" spans="2:6" ht="6" customHeight="1" x14ac:dyDescent="0.2"/>
    <row r="245" spans="2:6" ht="22" customHeight="1" x14ac:dyDescent="0.3">
      <c r="B245" s="7" t="s">
        <v>118</v>
      </c>
      <c r="C245" s="8"/>
      <c r="D245" s="11"/>
      <c r="E245" s="10"/>
      <c r="F245" s="4" t="s">
        <v>119</v>
      </c>
    </row>
    <row r="246" spans="2:6" ht="6" customHeight="1" x14ac:dyDescent="0.2"/>
    <row r="247" spans="2:6" ht="22" customHeight="1" x14ac:dyDescent="0.3">
      <c r="B247" s="7" t="s">
        <v>120</v>
      </c>
      <c r="C247" s="8"/>
      <c r="D247" s="11"/>
      <c r="E247" s="10"/>
      <c r="F247" s="4" t="s">
        <v>121</v>
      </c>
    </row>
    <row r="248" spans="2:6" ht="6" customHeight="1" x14ac:dyDescent="0.2"/>
    <row r="249" spans="2:6" ht="22" customHeight="1" x14ac:dyDescent="0.3">
      <c r="B249" s="7" t="s">
        <v>122</v>
      </c>
      <c r="C249" s="8"/>
      <c r="D249" s="11"/>
      <c r="E249" s="10"/>
      <c r="F249" s="4" t="s">
        <v>123</v>
      </c>
    </row>
    <row r="250" spans="2:6" ht="6" customHeight="1" x14ac:dyDescent="0.2"/>
    <row r="251" spans="2:6" ht="22" customHeight="1" x14ac:dyDescent="0.3">
      <c r="B251" s="7" t="s">
        <v>124</v>
      </c>
      <c r="C251" s="8"/>
      <c r="D251" s="12"/>
      <c r="E251" s="10"/>
      <c r="F251" s="4" t="s">
        <v>125</v>
      </c>
    </row>
    <row r="252" spans="2:6" ht="6" customHeight="1" x14ac:dyDescent="0.2"/>
    <row r="254" spans="2:6" x14ac:dyDescent="0.2">
      <c r="B254" s="19" t="s">
        <v>126</v>
      </c>
      <c r="C254" s="20"/>
      <c r="D254" s="20"/>
      <c r="E254" s="20"/>
      <c r="F254" s="20"/>
    </row>
    <row r="255" spans="2:6" x14ac:dyDescent="0.2">
      <c r="B255" s="20"/>
      <c r="C255" s="20"/>
      <c r="D255" s="20"/>
      <c r="E255" s="20"/>
      <c r="F255" s="20"/>
    </row>
    <row r="256" spans="2:6" x14ac:dyDescent="0.2">
      <c r="B256" s="20"/>
      <c r="C256" s="20"/>
      <c r="D256" s="20"/>
      <c r="E256" s="20"/>
      <c r="F256" s="20"/>
    </row>
    <row r="257" spans="2:6" x14ac:dyDescent="0.2">
      <c r="B257" s="20"/>
      <c r="C257" s="20"/>
      <c r="D257" s="20"/>
      <c r="E257" s="20"/>
      <c r="F257" s="20"/>
    </row>
    <row r="258" spans="2:6" x14ac:dyDescent="0.2">
      <c r="B258" s="20"/>
      <c r="C258" s="20"/>
      <c r="D258" s="20"/>
      <c r="E258" s="20"/>
      <c r="F258" s="20"/>
    </row>
    <row r="259" spans="2:6" x14ac:dyDescent="0.2">
      <c r="B259" s="20"/>
      <c r="C259" s="20"/>
      <c r="D259" s="20"/>
      <c r="E259" s="20"/>
      <c r="F259" s="20"/>
    </row>
    <row r="260" spans="2:6" x14ac:dyDescent="0.2">
      <c r="B260" s="20"/>
      <c r="C260" s="20"/>
      <c r="D260" s="20"/>
      <c r="E260" s="20"/>
      <c r="F260" s="20"/>
    </row>
    <row r="261" spans="2:6" x14ac:dyDescent="0.2">
      <c r="B261" s="20"/>
      <c r="C261" s="20"/>
      <c r="D261" s="20"/>
      <c r="E261" s="20"/>
      <c r="F261" s="20"/>
    </row>
    <row r="262" spans="2:6" x14ac:dyDescent="0.2">
      <c r="B262" s="20"/>
      <c r="C262" s="20"/>
      <c r="D262" s="20"/>
      <c r="E262" s="20"/>
      <c r="F262" s="20"/>
    </row>
    <row r="263" spans="2:6" x14ac:dyDescent="0.2">
      <c r="B263" s="20"/>
      <c r="C263" s="20"/>
      <c r="D263" s="20"/>
      <c r="E263" s="20"/>
      <c r="F263" s="20"/>
    </row>
    <row r="264" spans="2:6" x14ac:dyDescent="0.2">
      <c r="B264" s="20"/>
      <c r="C264" s="20"/>
      <c r="D264" s="20"/>
      <c r="E264" s="20"/>
      <c r="F264" s="20"/>
    </row>
  </sheetData>
  <sheetProtection password="CC27" sheet="1" selectLockedCells="1"/>
  <mergeCells count="233">
    <mergeCell ref="B31:C31"/>
    <mergeCell ref="D155:E155"/>
    <mergeCell ref="D149:E149"/>
    <mergeCell ref="D31:E31"/>
    <mergeCell ref="D245:E245"/>
    <mergeCell ref="D227:E227"/>
    <mergeCell ref="B217:C217"/>
    <mergeCell ref="D211:E211"/>
    <mergeCell ref="B201:C201"/>
    <mergeCell ref="B91:C91"/>
    <mergeCell ref="D187:E187"/>
    <mergeCell ref="B165:C165"/>
    <mergeCell ref="B74:E74"/>
    <mergeCell ref="B141:C141"/>
    <mergeCell ref="B115:C115"/>
    <mergeCell ref="B155:C155"/>
    <mergeCell ref="B149:C149"/>
    <mergeCell ref="B13:C13"/>
    <mergeCell ref="B69:C69"/>
    <mergeCell ref="D125:E125"/>
    <mergeCell ref="B129:C129"/>
    <mergeCell ref="D115:E115"/>
    <mergeCell ref="B209:C209"/>
    <mergeCell ref="B25:C25"/>
    <mergeCell ref="D19:E19"/>
    <mergeCell ref="B64:E64"/>
    <mergeCell ref="D99:E99"/>
    <mergeCell ref="B104:E104"/>
    <mergeCell ref="B131:C131"/>
    <mergeCell ref="B164:E164"/>
    <mergeCell ref="D131:E131"/>
    <mergeCell ref="B27:C27"/>
    <mergeCell ref="D45:E45"/>
    <mergeCell ref="B77:C77"/>
    <mergeCell ref="B21:C21"/>
    <mergeCell ref="D77:E77"/>
    <mergeCell ref="B151:C151"/>
    <mergeCell ref="B114:E114"/>
    <mergeCell ref="D165:E165"/>
    <mergeCell ref="B169:C169"/>
    <mergeCell ref="D169:E169"/>
    <mergeCell ref="D7:E7"/>
    <mergeCell ref="B191:C191"/>
    <mergeCell ref="B205:C205"/>
    <mergeCell ref="B243:C243"/>
    <mergeCell ref="B12:E12"/>
    <mergeCell ref="D205:E205"/>
    <mergeCell ref="B249:C249"/>
    <mergeCell ref="D235:E235"/>
    <mergeCell ref="B127:C127"/>
    <mergeCell ref="B211:C211"/>
    <mergeCell ref="D71:E71"/>
    <mergeCell ref="D127:E127"/>
    <mergeCell ref="B49:C49"/>
    <mergeCell ref="B55:C55"/>
    <mergeCell ref="B177:C177"/>
    <mergeCell ref="D177:E177"/>
    <mergeCell ref="B51:C51"/>
    <mergeCell ref="D51:E51"/>
    <mergeCell ref="B197:C197"/>
    <mergeCell ref="B41:C41"/>
    <mergeCell ref="D241:E241"/>
    <mergeCell ref="B35:C35"/>
    <mergeCell ref="B237:C237"/>
    <mergeCell ref="D35:E35"/>
    <mergeCell ref="B11:C11"/>
    <mergeCell ref="D195:E195"/>
    <mergeCell ref="D11:E11"/>
    <mergeCell ref="B117:C117"/>
    <mergeCell ref="D189:E189"/>
    <mergeCell ref="B231:C231"/>
    <mergeCell ref="B179:C179"/>
    <mergeCell ref="B157:C157"/>
    <mergeCell ref="D179:E179"/>
    <mergeCell ref="D75:E75"/>
    <mergeCell ref="D197:E197"/>
    <mergeCell ref="B119:C119"/>
    <mergeCell ref="D47:E47"/>
    <mergeCell ref="D175:E175"/>
    <mergeCell ref="B29:C29"/>
    <mergeCell ref="D181:E181"/>
    <mergeCell ref="B37:C37"/>
    <mergeCell ref="D221:E221"/>
    <mergeCell ref="D37:E37"/>
    <mergeCell ref="D13:E13"/>
    <mergeCell ref="D151:E151"/>
    <mergeCell ref="B67:C67"/>
    <mergeCell ref="B61:C61"/>
    <mergeCell ref="B101:C101"/>
    <mergeCell ref="B147:C147"/>
    <mergeCell ref="D87:E87"/>
    <mergeCell ref="D147:E147"/>
    <mergeCell ref="B137:C137"/>
    <mergeCell ref="D137:E137"/>
    <mergeCell ref="B65:C65"/>
    <mergeCell ref="D121:E121"/>
    <mergeCell ref="B254:F264"/>
    <mergeCell ref="B26:E26"/>
    <mergeCell ref="B154:E154"/>
    <mergeCell ref="D101:E101"/>
    <mergeCell ref="B195:C195"/>
    <mergeCell ref="D61:E61"/>
    <mergeCell ref="D141:E141"/>
    <mergeCell ref="D135:E135"/>
    <mergeCell ref="D215:E215"/>
    <mergeCell ref="B215:C215"/>
    <mergeCell ref="B247:C247"/>
    <mergeCell ref="D229:E229"/>
    <mergeCell ref="B235:C235"/>
    <mergeCell ref="D243:E243"/>
    <mergeCell ref="B174:E174"/>
    <mergeCell ref="D209:E209"/>
    <mergeCell ref="B245:C245"/>
    <mergeCell ref="D247:E247"/>
    <mergeCell ref="B199:C199"/>
    <mergeCell ref="B81:C81"/>
    <mergeCell ref="D199:E199"/>
    <mergeCell ref="D81:E81"/>
    <mergeCell ref="B121:C121"/>
    <mergeCell ref="D217:E217"/>
    <mergeCell ref="B71:C71"/>
    <mergeCell ref="D65:E65"/>
    <mergeCell ref="B105:C105"/>
    <mergeCell ref="D185:E185"/>
    <mergeCell ref="B181:C181"/>
    <mergeCell ref="D97:E97"/>
    <mergeCell ref="B225:C225"/>
    <mergeCell ref="D225:E225"/>
    <mergeCell ref="B175:C175"/>
    <mergeCell ref="B87:C87"/>
    <mergeCell ref="D167:E167"/>
    <mergeCell ref="D161:E161"/>
    <mergeCell ref="B95:C95"/>
    <mergeCell ref="B89:C89"/>
    <mergeCell ref="D89:E89"/>
    <mergeCell ref="D129:E129"/>
    <mergeCell ref="B79:C79"/>
    <mergeCell ref="D249:E249"/>
    <mergeCell ref="D105:E105"/>
    <mergeCell ref="D139:E139"/>
    <mergeCell ref="B144:E144"/>
    <mergeCell ref="D49:E49"/>
    <mergeCell ref="D27:E27"/>
    <mergeCell ref="B224:E224"/>
    <mergeCell ref="B54:E54"/>
    <mergeCell ref="B107:C107"/>
    <mergeCell ref="D107:E107"/>
    <mergeCell ref="B134:E134"/>
    <mergeCell ref="B194:E194"/>
    <mergeCell ref="B57:C57"/>
    <mergeCell ref="D91:E91"/>
    <mergeCell ref="B171:C171"/>
    <mergeCell ref="B184:E184"/>
    <mergeCell ref="D171:E171"/>
    <mergeCell ref="B214:E214"/>
    <mergeCell ref="B99:C99"/>
    <mergeCell ref="D57:E57"/>
    <mergeCell ref="B229:C229"/>
    <mergeCell ref="B111:C111"/>
    <mergeCell ref="B145:C145"/>
    <mergeCell ref="D145:E145"/>
    <mergeCell ref="B239:C239"/>
    <mergeCell ref="D25:E25"/>
    <mergeCell ref="D117:E117"/>
    <mergeCell ref="D55:E55"/>
    <mergeCell ref="D157:E157"/>
    <mergeCell ref="B241:C241"/>
    <mergeCell ref="B5:C5"/>
    <mergeCell ref="D67:E67"/>
    <mergeCell ref="B189:C189"/>
    <mergeCell ref="D5:E5"/>
    <mergeCell ref="B44:E44"/>
    <mergeCell ref="B45:C45"/>
    <mergeCell ref="B85:C85"/>
    <mergeCell ref="D21:E21"/>
    <mergeCell ref="B167:C167"/>
    <mergeCell ref="D239:E239"/>
    <mergeCell ref="D95:E95"/>
    <mergeCell ref="B161:C161"/>
    <mergeCell ref="B219:C219"/>
    <mergeCell ref="D219:E219"/>
    <mergeCell ref="B7:C7"/>
    <mergeCell ref="B185:C185"/>
    <mergeCell ref="B17:C17"/>
    <mergeCell ref="D17:E17"/>
    <mergeCell ref="B159:C159"/>
    <mergeCell ref="B124:E124"/>
    <mergeCell ref="D159:E159"/>
    <mergeCell ref="D111:E111"/>
    <mergeCell ref="B204:E204"/>
    <mergeCell ref="B39:C39"/>
    <mergeCell ref="B94:E94"/>
    <mergeCell ref="B2:E2"/>
    <mergeCell ref="B9:C9"/>
    <mergeCell ref="B187:C187"/>
    <mergeCell ref="B4:E4"/>
    <mergeCell ref="B19:C19"/>
    <mergeCell ref="B23:C23"/>
    <mergeCell ref="D41:E41"/>
    <mergeCell ref="D9:E9"/>
    <mergeCell ref="D39:E39"/>
    <mergeCell ref="B15:C15"/>
    <mergeCell ref="D15:E15"/>
    <mergeCell ref="D29:E29"/>
    <mergeCell ref="D23:E23"/>
    <mergeCell ref="D79:E79"/>
    <mergeCell ref="B84:E84"/>
    <mergeCell ref="B97:C97"/>
    <mergeCell ref="B125:C125"/>
    <mergeCell ref="B8:E8"/>
    <mergeCell ref="B139:C139"/>
    <mergeCell ref="D201:E201"/>
    <mergeCell ref="D231:E231"/>
    <mergeCell ref="B207:C207"/>
    <mergeCell ref="B221:C221"/>
    <mergeCell ref="D59:E59"/>
    <mergeCell ref="B251:C251"/>
    <mergeCell ref="D251:E251"/>
    <mergeCell ref="D85:E85"/>
    <mergeCell ref="D207:E207"/>
    <mergeCell ref="B234:E234"/>
    <mergeCell ref="B34:E34"/>
    <mergeCell ref="B75:C75"/>
    <mergeCell ref="D69:E69"/>
    <mergeCell ref="B109:C109"/>
    <mergeCell ref="B135:C135"/>
    <mergeCell ref="B47:C47"/>
    <mergeCell ref="D109:E109"/>
    <mergeCell ref="D191:E191"/>
    <mergeCell ref="B227:C227"/>
    <mergeCell ref="B59:C59"/>
    <mergeCell ref="D237:E237"/>
    <mergeCell ref="D119:E119"/>
  </mergeCells>
  <phoneticPr fontId="8"/>
  <conditionalFormatting sqref="B175:E175">
    <cfRule type="expression" dxfId="95" priority="1">
      <formula>$D$5="ハーフの部（21km）"</formula>
    </cfRule>
  </conditionalFormatting>
  <conditionalFormatting sqref="B177:E177">
    <cfRule type="expression" dxfId="94" priority="2">
      <formula>$D$5="ハーフの部（21km）"</formula>
    </cfRule>
  </conditionalFormatting>
  <conditionalFormatting sqref="B179:E179">
    <cfRule type="expression" dxfId="93" priority="3">
      <formula>$D$5="ハーフの部（21km）"</formula>
    </cfRule>
  </conditionalFormatting>
  <conditionalFormatting sqref="B181:E181">
    <cfRule type="expression" dxfId="92" priority="4">
      <formula>$D$5="ハーフの部（21km）"</formula>
    </cfRule>
  </conditionalFormatting>
  <conditionalFormatting sqref="B185:E185">
    <cfRule type="expression" dxfId="91" priority="5">
      <formula>$D$5="ハーフの部（21km）"</formula>
    </cfRule>
  </conditionalFormatting>
  <conditionalFormatting sqref="B187:E187">
    <cfRule type="expression" dxfId="90" priority="6">
      <formula>$D$5="ハーフの部（21km）"</formula>
    </cfRule>
  </conditionalFormatting>
  <conditionalFormatting sqref="B189:E189">
    <cfRule type="expression" dxfId="89" priority="7">
      <formula>$D$5="ハーフの部（21km）"</formula>
    </cfRule>
  </conditionalFormatting>
  <conditionalFormatting sqref="B191:E191">
    <cfRule type="expression" dxfId="88" priority="8">
      <formula>$D$5="ハーフの部（21km）"</formula>
    </cfRule>
  </conditionalFormatting>
  <conditionalFormatting sqref="B195:E195">
    <cfRule type="expression" dxfId="87" priority="9">
      <formula>$D$5="ハーフの部（21km）"</formula>
    </cfRule>
  </conditionalFormatting>
  <conditionalFormatting sqref="B197:E197">
    <cfRule type="expression" dxfId="86" priority="10">
      <formula>$D$5="ハーフの部（21km）"</formula>
    </cfRule>
  </conditionalFormatting>
  <conditionalFormatting sqref="B199:E199">
    <cfRule type="expression" dxfId="85" priority="11">
      <formula>$D$5="ハーフの部（21km）"</formula>
    </cfRule>
  </conditionalFormatting>
  <conditionalFormatting sqref="B201:E201">
    <cfRule type="expression" dxfId="84" priority="12">
      <formula>$D$5="ハーフの部（21km）"</formula>
    </cfRule>
  </conditionalFormatting>
  <conditionalFormatting sqref="B205:E205">
    <cfRule type="expression" dxfId="83" priority="13">
      <formula>$D$5="ハーフの部（21km）"</formula>
    </cfRule>
  </conditionalFormatting>
  <conditionalFormatting sqref="B207:E207">
    <cfRule type="expression" dxfId="82" priority="14">
      <formula>$D$5="ハーフの部（21km）"</formula>
    </cfRule>
  </conditionalFormatting>
  <conditionalFormatting sqref="B209:E209">
    <cfRule type="expression" dxfId="81" priority="15">
      <formula>$D$5="ハーフの部（21km）"</formula>
    </cfRule>
  </conditionalFormatting>
  <conditionalFormatting sqref="B211:E211">
    <cfRule type="expression" dxfId="80" priority="16">
      <formula>$D$5="ハーフの部（21km）"</formula>
    </cfRule>
  </conditionalFormatting>
  <conditionalFormatting sqref="B215:E215">
    <cfRule type="expression" dxfId="79" priority="17">
      <formula>$D$5="ハーフの部（21km）"</formula>
    </cfRule>
  </conditionalFormatting>
  <conditionalFormatting sqref="B217:E217">
    <cfRule type="expression" dxfId="78" priority="18">
      <formula>$D$5="ハーフの部（21km）"</formula>
    </cfRule>
  </conditionalFormatting>
  <conditionalFormatting sqref="B219:E219">
    <cfRule type="expression" dxfId="77" priority="19">
      <formula>$D$5="ハーフの部（21km）"</formula>
    </cfRule>
  </conditionalFormatting>
  <conditionalFormatting sqref="B221:E221">
    <cfRule type="expression" dxfId="76" priority="20">
      <formula>$D$5="ハーフの部（21km）"</formula>
    </cfRule>
  </conditionalFormatting>
  <conditionalFormatting sqref="B225:E225">
    <cfRule type="expression" dxfId="75" priority="21">
      <formula>$D$5="ハーフの部（21km）"</formula>
    </cfRule>
  </conditionalFormatting>
  <conditionalFormatting sqref="B227:E227">
    <cfRule type="expression" dxfId="74" priority="22">
      <formula>$D$5="ハーフの部（21km）"</formula>
    </cfRule>
  </conditionalFormatting>
  <conditionalFormatting sqref="B229:E229">
    <cfRule type="expression" dxfId="73" priority="23">
      <formula>$D$5="ハーフの部（21km）"</formula>
    </cfRule>
  </conditionalFormatting>
  <conditionalFormatting sqref="B231:E231">
    <cfRule type="expression" dxfId="72" priority="24">
      <formula>$D$5="ハーフの部（21km）"</formula>
    </cfRule>
  </conditionalFormatting>
  <dataValidations count="15">
    <dataValidation type="list" allowBlank="1" sqref="D39 D229 D219 D209 D199 D189 D179 D169 D159 D149 D139 D129 D119 D109 D99 D89 D79 D69 D59 D49" xr:uid="{00000000-0002-0000-0200-000000000000}">
      <formula1>"男,女,回答しない"</formula1>
    </dataValidation>
    <dataValidation type="list" allowBlank="1" sqref="D5" xr:uid="{00000000-0002-0000-0200-000014000000}">
      <formula1>"フルの部（42.195km）,ハーフの部（21km）"</formula1>
    </dataValidation>
    <dataValidation type="list" allowBlank="1" sqref="D7" xr:uid="{00000000-0002-0000-0200-000015000000}">
      <formula1>INDIRECT(IF($D$5="ハーフの部（21km）","Dept_B","Dept_A"))</formula1>
    </dataValidation>
    <dataValidation type="textLength" operator="lessThanOrEqual" allowBlank="1" showErrorMessage="1" errorTitle="文字数エラー" error="20文字以内で入力してください！" sqref="D9" xr:uid="{00000000-0002-0000-0200-000016000000}">
      <formula1>20</formula1>
    </dataValidation>
    <dataValidation type="custom" allowBlank="1" showErrorMessage="1" errorTitle="入力エラー" error="郵便番号はハイフンなしの半角数字「7桁」で入力してください！" sqref="D17" xr:uid="{00000000-0002-0000-0200-000017000000}">
      <formula1>AND(ISNUMBER(D17*1), LEN(D17)=7)</formula1>
    </dataValidation>
    <dataValidation type="textLength" operator="equal" allowBlank="1" showErrorMessage="1" errorTitle="文字数エラー" error="IDは半角英数字【6文字】で入力してください！" sqref="D27" xr:uid="{00000000-0002-0000-0200-000018000000}">
      <formula1>6</formula1>
    </dataValidation>
    <dataValidation type="list" allowBlank="1" sqref="D29" xr:uid="{00000000-0002-0000-0200-000019000000}">
      <formula1>"不要,メール,DM(郵送)"</formula1>
    </dataValidation>
    <dataValidation type="list" allowBlank="1" sqref="D31" xr:uid="{00000000-0002-0000-0200-00001A000000}">
      <formula1>"希望する"</formula1>
    </dataValidation>
    <dataValidation type="list" allowBlank="1" sqref="D235" xr:uid="{00000000-0002-0000-0200-00001B000000}">
      <formula1>IF(D5="ハーフの部（21km）",ハーフ人数,フル人数)</formula1>
    </dataValidation>
    <dataValidation type="list" allowBlank="1" sqref="D237" xr:uid="{00000000-0002-0000-0200-00001C000000}">
      <formula1>IF(D5="ハーフの部（21km）",ハーフ人数,フル人数)</formula1>
    </dataValidation>
    <dataValidation type="list" allowBlank="1" sqref="D241" xr:uid="{00000000-0002-0000-0200-00001D000000}">
      <formula1>"銀行振込,現金書留,クレジットカード払い"</formula1>
    </dataValidation>
    <dataValidation type="list" allowBlank="1" sqref="D243" xr:uid="{00000000-0002-0000-0200-00001E000000}">
      <formula1>"不要,電子領収書,紙領収書（最終案内に同封）"</formula1>
    </dataValidation>
    <dataValidation type="list" sqref="D247" xr:uid="{00000000-0002-0000-0200-00001F000000}">
      <formula1>"着金日,大会日"</formula1>
    </dataValidation>
    <dataValidation type="list" sqref="D249" xr:uid="{00000000-0002-0000-0200-000020000000}">
      <formula1>"大会参加料として,他"</formula1>
    </dataValidation>
    <dataValidation type="list" allowBlank="1" sqref="D251" xr:uid="{00000000-0002-0000-0200-000021000000}">
      <formula1>"同意する"</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264"/>
  <sheetViews>
    <sheetView showGridLines="0" showRowColHeaders="0" workbookViewId="0"/>
  </sheetViews>
  <sheetFormatPr defaultRowHeight="13" x14ac:dyDescent="0.2"/>
  <cols>
    <col min="2" max="3" width="15" customWidth="1"/>
    <col min="4" max="5" width="25" customWidth="1"/>
    <col min="6" max="6" width="65" customWidth="1"/>
  </cols>
  <sheetData>
    <row r="2" spans="2:6" ht="40" customHeight="1" x14ac:dyDescent="0.2">
      <c r="B2" s="15" t="s">
        <v>142</v>
      </c>
      <c r="C2" s="6"/>
      <c r="D2" s="6"/>
      <c r="E2" s="6"/>
    </row>
    <row r="3" spans="2:6" ht="20" customHeight="1" x14ac:dyDescent="0.2">
      <c r="D3" s="1" t="s">
        <v>1</v>
      </c>
      <c r="E3" s="2" t="s">
        <v>2</v>
      </c>
    </row>
    <row r="4" spans="2:6" ht="24" customHeight="1" x14ac:dyDescent="0.2">
      <c r="B4" s="5" t="s">
        <v>3</v>
      </c>
      <c r="C4" s="6"/>
      <c r="D4" s="6"/>
      <c r="E4" s="6"/>
    </row>
    <row r="5" spans="2:6" ht="22" customHeight="1" x14ac:dyDescent="0.3">
      <c r="B5" s="7" t="s">
        <v>4</v>
      </c>
      <c r="C5" s="8"/>
      <c r="D5" s="12"/>
      <c r="E5" s="10"/>
      <c r="F5" s="3" t="s">
        <v>5</v>
      </c>
    </row>
    <row r="6" spans="2:6" ht="6" customHeight="1" x14ac:dyDescent="0.2"/>
    <row r="7" spans="2:6" ht="22" customHeight="1" x14ac:dyDescent="0.3">
      <c r="B7" s="7" t="s">
        <v>6</v>
      </c>
      <c r="C7" s="8"/>
      <c r="D7" s="12"/>
      <c r="E7" s="10"/>
      <c r="F7" s="3" t="s">
        <v>5</v>
      </c>
    </row>
    <row r="8" spans="2:6" ht="24" customHeight="1" x14ac:dyDescent="0.2">
      <c r="B8" s="5" t="s">
        <v>7</v>
      </c>
      <c r="C8" s="6"/>
      <c r="D8" s="6"/>
      <c r="E8" s="6"/>
    </row>
    <row r="9" spans="2:6" ht="22" customHeight="1" x14ac:dyDescent="0.3">
      <c r="B9" s="7" t="s">
        <v>8</v>
      </c>
      <c r="C9" s="8"/>
      <c r="D9" s="17"/>
      <c r="E9" s="10"/>
      <c r="F9" s="3" t="s">
        <v>9</v>
      </c>
    </row>
    <row r="10" spans="2:6" ht="6" customHeight="1" x14ac:dyDescent="0.2"/>
    <row r="11" spans="2:6" ht="22" customHeight="1" x14ac:dyDescent="0.3">
      <c r="B11" s="7" t="s">
        <v>10</v>
      </c>
      <c r="C11" s="8"/>
      <c r="D11" s="18" t="str">
        <f>PHONETIC(D9)</f>
        <v/>
      </c>
      <c r="E11" s="14"/>
      <c r="F11" s="3" t="s">
        <v>11</v>
      </c>
    </row>
    <row r="12" spans="2:6" ht="24" customHeight="1" x14ac:dyDescent="0.2">
      <c r="B12" s="5" t="s">
        <v>12</v>
      </c>
      <c r="C12" s="6"/>
      <c r="D12" s="6"/>
      <c r="E12" s="6"/>
    </row>
    <row r="13" spans="2:6" ht="22" customHeight="1" x14ac:dyDescent="0.3">
      <c r="B13" s="7" t="s">
        <v>13</v>
      </c>
      <c r="C13" s="8"/>
      <c r="D13" s="12"/>
      <c r="E13" s="10"/>
      <c r="F13" s="3" t="s">
        <v>14</v>
      </c>
    </row>
    <row r="14" spans="2:6" ht="6" customHeight="1" x14ac:dyDescent="0.2"/>
    <row r="15" spans="2:6" ht="22" customHeight="1" x14ac:dyDescent="0.3">
      <c r="B15" s="7" t="s">
        <v>15</v>
      </c>
      <c r="C15" s="8"/>
      <c r="D15" s="18" t="str">
        <f>PHONETIC(D13)</f>
        <v/>
      </c>
      <c r="E15" s="14"/>
      <c r="F15" s="3" t="s">
        <v>16</v>
      </c>
    </row>
    <row r="16" spans="2:6" ht="6" customHeight="1" x14ac:dyDescent="0.2"/>
    <row r="17" spans="2:6" ht="22" customHeight="1" x14ac:dyDescent="0.3">
      <c r="B17" s="7" t="s">
        <v>17</v>
      </c>
      <c r="C17" s="8"/>
      <c r="D17" s="17"/>
      <c r="E17" s="10"/>
      <c r="F17" s="3" t="s">
        <v>18</v>
      </c>
    </row>
    <row r="18" spans="2:6" ht="6" customHeight="1" x14ac:dyDescent="0.2"/>
    <row r="19" spans="2:6" ht="22" customHeight="1" x14ac:dyDescent="0.3">
      <c r="B19" s="7" t="s">
        <v>19</v>
      </c>
      <c r="C19" s="8"/>
      <c r="D19" s="12"/>
      <c r="E19" s="10"/>
      <c r="F19" s="3" t="s">
        <v>20</v>
      </c>
    </row>
    <row r="20" spans="2:6" ht="6" customHeight="1" x14ac:dyDescent="0.2"/>
    <row r="21" spans="2:6" ht="22" customHeight="1" x14ac:dyDescent="0.3">
      <c r="B21" s="7" t="s">
        <v>21</v>
      </c>
      <c r="C21" s="8"/>
      <c r="D21" s="12"/>
      <c r="E21" s="10"/>
      <c r="F21" s="3" t="s">
        <v>22</v>
      </c>
    </row>
    <row r="22" spans="2:6" ht="6" customHeight="1" x14ac:dyDescent="0.2"/>
    <row r="23" spans="2:6" ht="22" customHeight="1" x14ac:dyDescent="0.3">
      <c r="B23" s="7" t="s">
        <v>23</v>
      </c>
      <c r="C23" s="8"/>
      <c r="D23" s="17"/>
      <c r="E23" s="10"/>
      <c r="F23" s="3" t="s">
        <v>24</v>
      </c>
    </row>
    <row r="24" spans="2:6" ht="6" customHeight="1" x14ac:dyDescent="0.2"/>
    <row r="25" spans="2:6" ht="22" customHeight="1" x14ac:dyDescent="0.3">
      <c r="B25" s="7" t="s">
        <v>25</v>
      </c>
      <c r="C25" s="8"/>
      <c r="D25" s="11"/>
      <c r="E25" s="10"/>
      <c r="F25" s="3" t="s">
        <v>26</v>
      </c>
    </row>
    <row r="26" spans="2:6" ht="24" customHeight="1" x14ac:dyDescent="0.2">
      <c r="B26" s="5" t="s">
        <v>27</v>
      </c>
      <c r="C26" s="6"/>
      <c r="D26" s="6"/>
      <c r="E26" s="6"/>
    </row>
    <row r="27" spans="2:6" ht="22" customHeight="1" x14ac:dyDescent="0.3">
      <c r="B27" s="7" t="s">
        <v>28</v>
      </c>
      <c r="C27" s="8"/>
      <c r="D27" s="17"/>
      <c r="E27" s="10"/>
      <c r="F27" s="3" t="s">
        <v>29</v>
      </c>
    </row>
    <row r="28" spans="2:6" ht="6" customHeight="1" x14ac:dyDescent="0.2"/>
    <row r="29" spans="2:6" ht="22" customHeight="1" x14ac:dyDescent="0.3">
      <c r="B29" s="7" t="s">
        <v>30</v>
      </c>
      <c r="C29" s="8"/>
      <c r="D29" s="12"/>
      <c r="E29" s="10"/>
      <c r="F29" s="3" t="s">
        <v>31</v>
      </c>
    </row>
    <row r="30" spans="2:6" ht="6" customHeight="1" x14ac:dyDescent="0.2"/>
    <row r="31" spans="2:6" ht="22" customHeight="1" x14ac:dyDescent="0.3">
      <c r="B31" s="7" t="s">
        <v>32</v>
      </c>
      <c r="C31" s="8"/>
      <c r="D31" s="11"/>
      <c r="E31" s="10"/>
      <c r="F31" s="3" t="s">
        <v>33</v>
      </c>
    </row>
    <row r="32" spans="2:6" ht="6" customHeight="1" x14ac:dyDescent="0.2"/>
    <row r="34" spans="2:6" ht="24" customHeight="1" x14ac:dyDescent="0.2">
      <c r="B34" s="5" t="s">
        <v>34</v>
      </c>
      <c r="C34" s="6"/>
      <c r="D34" s="6"/>
      <c r="E34" s="6"/>
    </row>
    <row r="35" spans="2:6" ht="20" customHeight="1" x14ac:dyDescent="0.3">
      <c r="B35" s="7" t="s">
        <v>35</v>
      </c>
      <c r="C35" s="8"/>
      <c r="D35" s="12"/>
      <c r="E35" s="10"/>
      <c r="F35" s="3" t="s">
        <v>36</v>
      </c>
    </row>
    <row r="36" spans="2:6" ht="4" customHeight="1" x14ac:dyDescent="0.2"/>
    <row r="37" spans="2:6" ht="20" customHeight="1" x14ac:dyDescent="0.3">
      <c r="B37" s="7" t="s">
        <v>37</v>
      </c>
      <c r="C37" s="8"/>
      <c r="D37" s="18" t="str">
        <f>PHONETIC(D35)</f>
        <v/>
      </c>
      <c r="E37" s="14"/>
      <c r="F37" s="3" t="s">
        <v>38</v>
      </c>
    </row>
    <row r="38" spans="2:6" ht="4" customHeight="1" x14ac:dyDescent="0.2"/>
    <row r="39" spans="2:6" ht="20" customHeight="1" x14ac:dyDescent="0.3">
      <c r="B39" s="7" t="s">
        <v>39</v>
      </c>
      <c r="C39" s="8"/>
      <c r="D39" s="12"/>
      <c r="E39" s="10"/>
      <c r="F39" s="3" t="s">
        <v>40</v>
      </c>
    </row>
    <row r="40" spans="2:6" ht="4" customHeight="1" x14ac:dyDescent="0.2"/>
    <row r="41" spans="2:6" ht="20" customHeight="1" x14ac:dyDescent="0.3">
      <c r="B41" s="7" t="s">
        <v>41</v>
      </c>
      <c r="C41" s="8"/>
      <c r="D41" s="17"/>
      <c r="E41" s="10"/>
      <c r="F41" s="3" t="s">
        <v>42</v>
      </c>
    </row>
    <row r="42" spans="2:6" ht="4" customHeight="1" x14ac:dyDescent="0.2"/>
    <row r="44" spans="2:6" ht="24" customHeight="1" x14ac:dyDescent="0.2">
      <c r="B44" s="5" t="s">
        <v>43</v>
      </c>
      <c r="C44" s="6"/>
      <c r="D44" s="6"/>
      <c r="E44" s="6"/>
    </row>
    <row r="45" spans="2:6" ht="20" customHeight="1" x14ac:dyDescent="0.3">
      <c r="B45" s="7" t="s">
        <v>44</v>
      </c>
      <c r="C45" s="8"/>
      <c r="D45" s="12"/>
      <c r="E45" s="10"/>
      <c r="F45" s="3" t="s">
        <v>36</v>
      </c>
    </row>
    <row r="46" spans="2:6" ht="4" customHeight="1" x14ac:dyDescent="0.2"/>
    <row r="47" spans="2:6" ht="20" customHeight="1" x14ac:dyDescent="0.3">
      <c r="B47" s="7" t="s">
        <v>45</v>
      </c>
      <c r="C47" s="8"/>
      <c r="D47" s="18" t="str">
        <f>PHONETIC(D45)</f>
        <v/>
      </c>
      <c r="E47" s="14"/>
      <c r="F47" s="3" t="s">
        <v>38</v>
      </c>
    </row>
    <row r="48" spans="2:6" ht="4" customHeight="1" x14ac:dyDescent="0.2"/>
    <row r="49" spans="2:6" ht="20" customHeight="1" x14ac:dyDescent="0.3">
      <c r="B49" s="7" t="s">
        <v>46</v>
      </c>
      <c r="C49" s="8"/>
      <c r="D49" s="12"/>
      <c r="E49" s="10"/>
      <c r="F49" s="3" t="s">
        <v>40</v>
      </c>
    </row>
    <row r="50" spans="2:6" ht="4" customHeight="1" x14ac:dyDescent="0.2"/>
    <row r="51" spans="2:6" ht="20" customHeight="1" x14ac:dyDescent="0.3">
      <c r="B51" s="7" t="s">
        <v>47</v>
      </c>
      <c r="C51" s="8"/>
      <c r="D51" s="17"/>
      <c r="E51" s="10"/>
      <c r="F51" s="3" t="s">
        <v>42</v>
      </c>
    </row>
    <row r="52" spans="2:6" ht="4" customHeight="1" x14ac:dyDescent="0.2"/>
    <row r="54" spans="2:6" ht="24" customHeight="1" x14ac:dyDescent="0.2">
      <c r="B54" s="5" t="s">
        <v>48</v>
      </c>
      <c r="C54" s="6"/>
      <c r="D54" s="6"/>
      <c r="E54" s="6"/>
    </row>
    <row r="55" spans="2:6" ht="20" customHeight="1" x14ac:dyDescent="0.3">
      <c r="B55" s="7" t="s">
        <v>49</v>
      </c>
      <c r="C55" s="8"/>
      <c r="D55" s="11"/>
      <c r="E55" s="10"/>
      <c r="F55" s="3" t="s">
        <v>36</v>
      </c>
    </row>
    <row r="56" spans="2:6" ht="4" customHeight="1" x14ac:dyDescent="0.2"/>
    <row r="57" spans="2:6" ht="20" customHeight="1" x14ac:dyDescent="0.3">
      <c r="B57" s="7" t="s">
        <v>50</v>
      </c>
      <c r="C57" s="8"/>
      <c r="D57" s="13" t="str">
        <f>PHONETIC(D55)</f>
        <v/>
      </c>
      <c r="E57" s="14"/>
      <c r="F57" s="3" t="s">
        <v>38</v>
      </c>
    </row>
    <row r="58" spans="2:6" ht="4" customHeight="1" x14ac:dyDescent="0.2"/>
    <row r="59" spans="2:6" ht="20" customHeight="1" x14ac:dyDescent="0.3">
      <c r="B59" s="7" t="s">
        <v>51</v>
      </c>
      <c r="C59" s="8"/>
      <c r="D59" s="11"/>
      <c r="E59" s="10"/>
      <c r="F59" s="3" t="s">
        <v>40</v>
      </c>
    </row>
    <row r="60" spans="2:6" ht="4" customHeight="1" x14ac:dyDescent="0.2"/>
    <row r="61" spans="2:6" ht="20" customHeight="1" x14ac:dyDescent="0.3">
      <c r="B61" s="7" t="s">
        <v>52</v>
      </c>
      <c r="C61" s="8"/>
      <c r="D61" s="9"/>
      <c r="E61" s="10"/>
      <c r="F61" s="3" t="s">
        <v>42</v>
      </c>
    </row>
    <row r="62" spans="2:6" ht="4" customHeight="1" x14ac:dyDescent="0.2"/>
    <row r="64" spans="2:6" ht="24" customHeight="1" x14ac:dyDescent="0.2">
      <c r="B64" s="5" t="s">
        <v>53</v>
      </c>
      <c r="C64" s="6"/>
      <c r="D64" s="6"/>
      <c r="E64" s="6"/>
    </row>
    <row r="65" spans="2:6" ht="20" customHeight="1" x14ac:dyDescent="0.3">
      <c r="B65" s="7" t="s">
        <v>54</v>
      </c>
      <c r="C65" s="8"/>
      <c r="D65" s="11"/>
      <c r="E65" s="10"/>
      <c r="F65" s="3" t="s">
        <v>36</v>
      </c>
    </row>
    <row r="66" spans="2:6" ht="4" customHeight="1" x14ac:dyDescent="0.2"/>
    <row r="67" spans="2:6" ht="20" customHeight="1" x14ac:dyDescent="0.3">
      <c r="B67" s="7" t="s">
        <v>55</v>
      </c>
      <c r="C67" s="8"/>
      <c r="D67" s="13" t="str">
        <f>PHONETIC(D65)</f>
        <v/>
      </c>
      <c r="E67" s="14"/>
      <c r="F67" s="3" t="s">
        <v>38</v>
      </c>
    </row>
    <row r="68" spans="2:6" ht="4" customHeight="1" x14ac:dyDescent="0.2"/>
    <row r="69" spans="2:6" ht="20" customHeight="1" x14ac:dyDescent="0.3">
      <c r="B69" s="7" t="s">
        <v>56</v>
      </c>
      <c r="C69" s="8"/>
      <c r="D69" s="11"/>
      <c r="E69" s="10"/>
      <c r="F69" s="3" t="s">
        <v>40</v>
      </c>
    </row>
    <row r="70" spans="2:6" ht="4" customHeight="1" x14ac:dyDescent="0.2"/>
    <row r="71" spans="2:6" ht="20" customHeight="1" x14ac:dyDescent="0.3">
      <c r="B71" s="7" t="s">
        <v>57</v>
      </c>
      <c r="C71" s="8"/>
      <c r="D71" s="9"/>
      <c r="E71" s="10"/>
      <c r="F71" s="3" t="s">
        <v>42</v>
      </c>
    </row>
    <row r="72" spans="2:6" ht="4" customHeight="1" x14ac:dyDescent="0.2"/>
    <row r="74" spans="2:6" ht="24" customHeight="1" x14ac:dyDescent="0.2">
      <c r="B74" s="5" t="s">
        <v>58</v>
      </c>
      <c r="C74" s="6"/>
      <c r="D74" s="6"/>
      <c r="E74" s="6"/>
    </row>
    <row r="75" spans="2:6" ht="20" customHeight="1" x14ac:dyDescent="0.3">
      <c r="B75" s="7" t="s">
        <v>59</v>
      </c>
      <c r="C75" s="8"/>
      <c r="D75" s="11"/>
      <c r="E75" s="10"/>
      <c r="F75" s="3" t="s">
        <v>36</v>
      </c>
    </row>
    <row r="76" spans="2:6" ht="4" customHeight="1" x14ac:dyDescent="0.2"/>
    <row r="77" spans="2:6" ht="20" customHeight="1" x14ac:dyDescent="0.3">
      <c r="B77" s="7" t="s">
        <v>60</v>
      </c>
      <c r="C77" s="8"/>
      <c r="D77" s="13" t="str">
        <f>PHONETIC(D75)</f>
        <v/>
      </c>
      <c r="E77" s="14"/>
      <c r="F77" s="3" t="s">
        <v>38</v>
      </c>
    </row>
    <row r="78" spans="2:6" ht="4" customHeight="1" x14ac:dyDescent="0.2"/>
    <row r="79" spans="2:6" ht="20" customHeight="1" x14ac:dyDescent="0.3">
      <c r="B79" s="7" t="s">
        <v>61</v>
      </c>
      <c r="C79" s="8"/>
      <c r="D79" s="11"/>
      <c r="E79" s="10"/>
      <c r="F79" s="3" t="s">
        <v>40</v>
      </c>
    </row>
    <row r="80" spans="2:6" ht="4" customHeight="1" x14ac:dyDescent="0.2"/>
    <row r="81" spans="2:6" ht="20" customHeight="1" x14ac:dyDescent="0.3">
      <c r="B81" s="7" t="s">
        <v>62</v>
      </c>
      <c r="C81" s="8"/>
      <c r="D81" s="9"/>
      <c r="E81" s="10"/>
      <c r="F81" s="3" t="s">
        <v>42</v>
      </c>
    </row>
    <row r="82" spans="2:6" ht="4" customHeight="1" x14ac:dyDescent="0.2"/>
    <row r="84" spans="2:6" ht="24" customHeight="1" x14ac:dyDescent="0.2">
      <c r="B84" s="5" t="s">
        <v>63</v>
      </c>
      <c r="C84" s="6"/>
      <c r="D84" s="6"/>
      <c r="E84" s="6"/>
    </row>
    <row r="85" spans="2:6" ht="20" customHeight="1" x14ac:dyDescent="0.3">
      <c r="B85" s="7" t="s">
        <v>64</v>
      </c>
      <c r="C85" s="8"/>
      <c r="D85" s="11"/>
      <c r="E85" s="10"/>
      <c r="F85" s="3" t="s">
        <v>36</v>
      </c>
    </row>
    <row r="86" spans="2:6" ht="4" customHeight="1" x14ac:dyDescent="0.2"/>
    <row r="87" spans="2:6" ht="20" customHeight="1" x14ac:dyDescent="0.3">
      <c r="B87" s="7" t="s">
        <v>65</v>
      </c>
      <c r="C87" s="8"/>
      <c r="D87" s="13" t="str">
        <f>PHONETIC(D85)</f>
        <v/>
      </c>
      <c r="E87" s="14"/>
      <c r="F87" s="3" t="s">
        <v>38</v>
      </c>
    </row>
    <row r="88" spans="2:6" ht="4" customHeight="1" x14ac:dyDescent="0.2"/>
    <row r="89" spans="2:6" ht="20" customHeight="1" x14ac:dyDescent="0.3">
      <c r="B89" s="7" t="s">
        <v>66</v>
      </c>
      <c r="C89" s="8"/>
      <c r="D89" s="11"/>
      <c r="E89" s="10"/>
      <c r="F89" s="3" t="s">
        <v>40</v>
      </c>
    </row>
    <row r="90" spans="2:6" ht="4" customHeight="1" x14ac:dyDescent="0.2"/>
    <row r="91" spans="2:6" ht="20" customHeight="1" x14ac:dyDescent="0.3">
      <c r="B91" s="7" t="s">
        <v>67</v>
      </c>
      <c r="C91" s="8"/>
      <c r="D91" s="9"/>
      <c r="E91" s="10"/>
      <c r="F91" s="3" t="s">
        <v>42</v>
      </c>
    </row>
    <row r="92" spans="2:6" ht="4" customHeight="1" x14ac:dyDescent="0.2"/>
    <row r="94" spans="2:6" ht="24" customHeight="1" x14ac:dyDescent="0.2">
      <c r="B94" s="5" t="s">
        <v>68</v>
      </c>
      <c r="C94" s="6"/>
      <c r="D94" s="6"/>
      <c r="E94" s="6"/>
    </row>
    <row r="95" spans="2:6" ht="20" customHeight="1" x14ac:dyDescent="0.3">
      <c r="B95" s="7" t="s">
        <v>69</v>
      </c>
      <c r="C95" s="8"/>
      <c r="D95" s="11"/>
      <c r="E95" s="10"/>
      <c r="F95" s="3" t="s">
        <v>36</v>
      </c>
    </row>
    <row r="96" spans="2:6" ht="4" customHeight="1" x14ac:dyDescent="0.2"/>
    <row r="97" spans="2:6" ht="20" customHeight="1" x14ac:dyDescent="0.3">
      <c r="B97" s="7" t="s">
        <v>70</v>
      </c>
      <c r="C97" s="8"/>
      <c r="D97" s="13" t="str">
        <f>PHONETIC(D95)</f>
        <v/>
      </c>
      <c r="E97" s="14"/>
      <c r="F97" s="3" t="s">
        <v>38</v>
      </c>
    </row>
    <row r="98" spans="2:6" ht="4" customHeight="1" x14ac:dyDescent="0.2"/>
    <row r="99" spans="2:6" ht="20" customHeight="1" x14ac:dyDescent="0.3">
      <c r="B99" s="7" t="s">
        <v>71</v>
      </c>
      <c r="C99" s="8"/>
      <c r="D99" s="11"/>
      <c r="E99" s="10"/>
      <c r="F99" s="3" t="s">
        <v>40</v>
      </c>
    </row>
    <row r="100" spans="2:6" ht="4" customHeight="1" x14ac:dyDescent="0.2"/>
    <row r="101" spans="2:6" ht="20" customHeight="1" x14ac:dyDescent="0.3">
      <c r="B101" s="7" t="s">
        <v>72</v>
      </c>
      <c r="C101" s="8"/>
      <c r="D101" s="9"/>
      <c r="E101" s="10"/>
      <c r="F101" s="3" t="s">
        <v>42</v>
      </c>
    </row>
    <row r="102" spans="2:6" ht="4" customHeight="1" x14ac:dyDescent="0.2"/>
    <row r="104" spans="2:6" ht="24" customHeight="1" x14ac:dyDescent="0.2">
      <c r="B104" s="5" t="s">
        <v>73</v>
      </c>
      <c r="C104" s="6"/>
      <c r="D104" s="6"/>
      <c r="E104" s="6"/>
    </row>
    <row r="105" spans="2:6" ht="20" customHeight="1" x14ac:dyDescent="0.3">
      <c r="B105" s="7" t="s">
        <v>74</v>
      </c>
      <c r="C105" s="8"/>
      <c r="D105" s="11"/>
      <c r="E105" s="10"/>
      <c r="F105" s="3" t="s">
        <v>36</v>
      </c>
    </row>
    <row r="106" spans="2:6" ht="4" customHeight="1" x14ac:dyDescent="0.2"/>
    <row r="107" spans="2:6" ht="20" customHeight="1" x14ac:dyDescent="0.3">
      <c r="B107" s="7" t="s">
        <v>75</v>
      </c>
      <c r="C107" s="8"/>
      <c r="D107" s="13" t="str">
        <f>PHONETIC(D105)</f>
        <v/>
      </c>
      <c r="E107" s="14"/>
      <c r="F107" s="3" t="s">
        <v>38</v>
      </c>
    </row>
    <row r="108" spans="2:6" ht="4" customHeight="1" x14ac:dyDescent="0.2"/>
    <row r="109" spans="2:6" ht="20" customHeight="1" x14ac:dyDescent="0.3">
      <c r="B109" s="7" t="s">
        <v>76</v>
      </c>
      <c r="C109" s="8"/>
      <c r="D109" s="11"/>
      <c r="E109" s="10"/>
      <c r="F109" s="3" t="s">
        <v>40</v>
      </c>
    </row>
    <row r="110" spans="2:6" ht="4" customHeight="1" x14ac:dyDescent="0.2"/>
    <row r="111" spans="2:6" ht="20" customHeight="1" x14ac:dyDescent="0.3">
      <c r="B111" s="7" t="s">
        <v>77</v>
      </c>
      <c r="C111" s="8"/>
      <c r="D111" s="9"/>
      <c r="E111" s="10"/>
      <c r="F111" s="3" t="s">
        <v>42</v>
      </c>
    </row>
    <row r="112" spans="2:6" ht="4" customHeight="1" x14ac:dyDescent="0.2"/>
    <row r="114" spans="2:6" ht="24" customHeight="1" x14ac:dyDescent="0.2">
      <c r="B114" s="5" t="s">
        <v>78</v>
      </c>
      <c r="C114" s="6"/>
      <c r="D114" s="6"/>
      <c r="E114" s="6"/>
    </row>
    <row r="115" spans="2:6" ht="20" customHeight="1" x14ac:dyDescent="0.3">
      <c r="B115" s="7" t="s">
        <v>79</v>
      </c>
      <c r="C115" s="8"/>
      <c r="D115" s="11"/>
      <c r="E115" s="10"/>
      <c r="F115" s="3" t="s">
        <v>36</v>
      </c>
    </row>
    <row r="116" spans="2:6" ht="4" customHeight="1" x14ac:dyDescent="0.2"/>
    <row r="117" spans="2:6" ht="20" customHeight="1" x14ac:dyDescent="0.3">
      <c r="B117" s="7" t="s">
        <v>80</v>
      </c>
      <c r="C117" s="8"/>
      <c r="D117" s="13" t="str">
        <f>PHONETIC(D115)</f>
        <v/>
      </c>
      <c r="E117" s="14"/>
      <c r="F117" s="3" t="s">
        <v>38</v>
      </c>
    </row>
    <row r="118" spans="2:6" ht="4" customHeight="1" x14ac:dyDescent="0.2"/>
    <row r="119" spans="2:6" ht="20" customHeight="1" x14ac:dyDescent="0.3">
      <c r="B119" s="7" t="s">
        <v>81</v>
      </c>
      <c r="C119" s="8"/>
      <c r="D119" s="11"/>
      <c r="E119" s="10"/>
      <c r="F119" s="3" t="s">
        <v>40</v>
      </c>
    </row>
    <row r="120" spans="2:6" ht="4" customHeight="1" x14ac:dyDescent="0.2"/>
    <row r="121" spans="2:6" ht="20" customHeight="1" x14ac:dyDescent="0.3">
      <c r="B121" s="7" t="s">
        <v>82</v>
      </c>
      <c r="C121" s="8"/>
      <c r="D121" s="9"/>
      <c r="E121" s="10"/>
      <c r="F121" s="3" t="s">
        <v>42</v>
      </c>
    </row>
    <row r="122" spans="2:6" ht="4" customHeight="1" x14ac:dyDescent="0.2"/>
    <row r="124" spans="2:6" ht="24" customHeight="1" x14ac:dyDescent="0.2">
      <c r="B124" s="5" t="s">
        <v>83</v>
      </c>
      <c r="C124" s="6"/>
      <c r="D124" s="6"/>
      <c r="E124" s="6"/>
    </row>
    <row r="125" spans="2:6" ht="20" customHeight="1" x14ac:dyDescent="0.3">
      <c r="B125" s="7" t="s">
        <v>84</v>
      </c>
      <c r="C125" s="8"/>
      <c r="D125" s="11"/>
      <c r="E125" s="10"/>
      <c r="F125" s="3" t="s">
        <v>36</v>
      </c>
    </row>
    <row r="126" spans="2:6" ht="4" customHeight="1" x14ac:dyDescent="0.2"/>
    <row r="127" spans="2:6" ht="20" customHeight="1" x14ac:dyDescent="0.3">
      <c r="B127" s="7" t="s">
        <v>85</v>
      </c>
      <c r="C127" s="8"/>
      <c r="D127" s="13" t="str">
        <f>PHONETIC(D125)</f>
        <v/>
      </c>
      <c r="E127" s="14"/>
      <c r="F127" s="3" t="s">
        <v>38</v>
      </c>
    </row>
    <row r="128" spans="2:6" ht="4" customHeight="1" x14ac:dyDescent="0.2"/>
    <row r="129" spans="2:6" ht="20" customHeight="1" x14ac:dyDescent="0.3">
      <c r="B129" s="7" t="s">
        <v>86</v>
      </c>
      <c r="C129" s="8"/>
      <c r="D129" s="11"/>
      <c r="E129" s="10"/>
      <c r="F129" s="3" t="s">
        <v>40</v>
      </c>
    </row>
    <row r="130" spans="2:6" ht="4" customHeight="1" x14ac:dyDescent="0.2"/>
    <row r="131" spans="2:6" ht="20" customHeight="1" x14ac:dyDescent="0.3">
      <c r="B131" s="7" t="s">
        <v>87</v>
      </c>
      <c r="C131" s="8"/>
      <c r="D131" s="9"/>
      <c r="E131" s="10"/>
      <c r="F131" s="3" t="s">
        <v>42</v>
      </c>
    </row>
    <row r="132" spans="2:6" ht="4" customHeight="1" x14ac:dyDescent="0.2"/>
    <row r="134" spans="2:6" ht="24" customHeight="1" x14ac:dyDescent="0.2">
      <c r="B134" s="5" t="s">
        <v>88</v>
      </c>
      <c r="C134" s="6"/>
      <c r="D134" s="6"/>
      <c r="E134" s="6"/>
    </row>
    <row r="135" spans="2:6" ht="20" customHeight="1" x14ac:dyDescent="0.3">
      <c r="B135" s="7" t="s">
        <v>89</v>
      </c>
      <c r="C135" s="8"/>
      <c r="D135" s="11"/>
      <c r="E135" s="10"/>
      <c r="F135" s="3" t="s">
        <v>36</v>
      </c>
    </row>
    <row r="136" spans="2:6" ht="4" customHeight="1" x14ac:dyDescent="0.2"/>
    <row r="137" spans="2:6" ht="20" customHeight="1" x14ac:dyDescent="0.3">
      <c r="B137" s="7" t="s">
        <v>90</v>
      </c>
      <c r="C137" s="8"/>
      <c r="D137" s="13" t="str">
        <f>PHONETIC(D135)</f>
        <v/>
      </c>
      <c r="E137" s="14"/>
      <c r="F137" s="3" t="s">
        <v>38</v>
      </c>
    </row>
    <row r="138" spans="2:6" ht="4" customHeight="1" x14ac:dyDescent="0.2"/>
    <row r="139" spans="2:6" ht="20" customHeight="1" x14ac:dyDescent="0.3">
      <c r="B139" s="7" t="s">
        <v>91</v>
      </c>
      <c r="C139" s="8"/>
      <c r="D139" s="11"/>
      <c r="E139" s="10"/>
      <c r="F139" s="3" t="s">
        <v>40</v>
      </c>
    </row>
    <row r="140" spans="2:6" ht="4" customHeight="1" x14ac:dyDescent="0.2"/>
    <row r="141" spans="2:6" ht="20" customHeight="1" x14ac:dyDescent="0.3">
      <c r="B141" s="7" t="s">
        <v>92</v>
      </c>
      <c r="C141" s="8"/>
      <c r="D141" s="9"/>
      <c r="E141" s="10"/>
      <c r="F141" s="3" t="s">
        <v>42</v>
      </c>
    </row>
    <row r="142" spans="2:6" ht="4" customHeight="1" x14ac:dyDescent="0.2"/>
    <row r="144" spans="2:6" ht="24" customHeight="1" x14ac:dyDescent="0.2">
      <c r="B144" s="5" t="s">
        <v>93</v>
      </c>
      <c r="C144" s="6"/>
      <c r="D144" s="6"/>
      <c r="E144" s="6"/>
    </row>
    <row r="145" spans="2:6" ht="20" customHeight="1" x14ac:dyDescent="0.3">
      <c r="B145" s="7" t="s">
        <v>94</v>
      </c>
      <c r="C145" s="8"/>
      <c r="D145" s="11"/>
      <c r="E145" s="10"/>
      <c r="F145" s="3" t="s">
        <v>36</v>
      </c>
    </row>
    <row r="146" spans="2:6" ht="4" customHeight="1" x14ac:dyDescent="0.2"/>
    <row r="147" spans="2:6" ht="20" customHeight="1" x14ac:dyDescent="0.3">
      <c r="B147" s="7" t="s">
        <v>95</v>
      </c>
      <c r="C147" s="8"/>
      <c r="D147" s="13" t="str">
        <f>PHONETIC(D145)</f>
        <v/>
      </c>
      <c r="E147" s="14"/>
      <c r="F147" s="3" t="s">
        <v>38</v>
      </c>
    </row>
    <row r="148" spans="2:6" ht="4" customHeight="1" x14ac:dyDescent="0.2"/>
    <row r="149" spans="2:6" ht="20" customHeight="1" x14ac:dyDescent="0.3">
      <c r="B149" s="7" t="s">
        <v>96</v>
      </c>
      <c r="C149" s="8"/>
      <c r="D149" s="11"/>
      <c r="E149" s="10"/>
      <c r="F149" s="3" t="s">
        <v>40</v>
      </c>
    </row>
    <row r="150" spans="2:6" ht="4" customHeight="1" x14ac:dyDescent="0.2"/>
    <row r="151" spans="2:6" ht="20" customHeight="1" x14ac:dyDescent="0.3">
      <c r="B151" s="7" t="s">
        <v>97</v>
      </c>
      <c r="C151" s="8"/>
      <c r="D151" s="9"/>
      <c r="E151" s="10"/>
      <c r="F151" s="3" t="s">
        <v>42</v>
      </c>
    </row>
    <row r="152" spans="2:6" ht="4" customHeight="1" x14ac:dyDescent="0.2"/>
    <row r="154" spans="2:6" ht="24" customHeight="1" x14ac:dyDescent="0.2">
      <c r="B154" s="5" t="s">
        <v>98</v>
      </c>
      <c r="C154" s="6"/>
      <c r="D154" s="6"/>
      <c r="E154" s="6"/>
    </row>
    <row r="155" spans="2:6" ht="20" customHeight="1" x14ac:dyDescent="0.3">
      <c r="B155" s="7" t="s">
        <v>99</v>
      </c>
      <c r="C155" s="8"/>
      <c r="D155" s="11"/>
      <c r="E155" s="10"/>
      <c r="F155" s="3" t="s">
        <v>36</v>
      </c>
    </row>
    <row r="156" spans="2:6" ht="4" customHeight="1" x14ac:dyDescent="0.2"/>
    <row r="157" spans="2:6" ht="20" customHeight="1" x14ac:dyDescent="0.3">
      <c r="B157" s="7" t="s">
        <v>100</v>
      </c>
      <c r="C157" s="8"/>
      <c r="D157" s="13" t="str">
        <f>PHONETIC(D155)</f>
        <v/>
      </c>
      <c r="E157" s="14"/>
      <c r="F157" s="3" t="s">
        <v>38</v>
      </c>
    </row>
    <row r="158" spans="2:6" ht="4" customHeight="1" x14ac:dyDescent="0.2"/>
    <row r="159" spans="2:6" ht="20" customHeight="1" x14ac:dyDescent="0.3">
      <c r="B159" s="7" t="s">
        <v>101</v>
      </c>
      <c r="C159" s="8"/>
      <c r="D159" s="11"/>
      <c r="E159" s="10"/>
      <c r="F159" s="3" t="s">
        <v>40</v>
      </c>
    </row>
    <row r="160" spans="2:6" ht="4" customHeight="1" x14ac:dyDescent="0.2"/>
    <row r="161" spans="2:6" ht="20" customHeight="1" x14ac:dyDescent="0.3">
      <c r="B161" s="7" t="s">
        <v>102</v>
      </c>
      <c r="C161" s="8"/>
      <c r="D161" s="9"/>
      <c r="E161" s="10"/>
      <c r="F161" s="3" t="s">
        <v>42</v>
      </c>
    </row>
    <row r="162" spans="2:6" ht="4" customHeight="1" x14ac:dyDescent="0.2"/>
    <row r="164" spans="2:6" ht="24" customHeight="1" x14ac:dyDescent="0.2">
      <c r="B164" s="5" t="s">
        <v>103</v>
      </c>
      <c r="C164" s="6"/>
      <c r="D164" s="6"/>
      <c r="E164" s="6"/>
    </row>
    <row r="165" spans="2:6" ht="20" customHeight="1" x14ac:dyDescent="0.3">
      <c r="B165" s="7" t="s">
        <v>104</v>
      </c>
      <c r="C165" s="8"/>
      <c r="D165" s="11"/>
      <c r="E165" s="10"/>
      <c r="F165" s="3" t="s">
        <v>36</v>
      </c>
    </row>
    <row r="166" spans="2:6" ht="4" customHeight="1" x14ac:dyDescent="0.2"/>
    <row r="167" spans="2:6" ht="20" customHeight="1" x14ac:dyDescent="0.3">
      <c r="B167" s="7" t="s">
        <v>105</v>
      </c>
      <c r="C167" s="8"/>
      <c r="D167" s="13" t="str">
        <f>PHONETIC(D165)</f>
        <v/>
      </c>
      <c r="E167" s="14"/>
      <c r="F167" s="3" t="s">
        <v>38</v>
      </c>
    </row>
    <row r="168" spans="2:6" ht="4" customHeight="1" x14ac:dyDescent="0.2"/>
    <row r="169" spans="2:6" ht="20" customHeight="1" x14ac:dyDescent="0.3">
      <c r="B169" s="7" t="s">
        <v>106</v>
      </c>
      <c r="C169" s="8"/>
      <c r="D169" s="11"/>
      <c r="E169" s="10"/>
      <c r="F169" s="3" t="s">
        <v>40</v>
      </c>
    </row>
    <row r="170" spans="2:6" ht="4" customHeight="1" x14ac:dyDescent="0.2"/>
    <row r="171" spans="2:6" ht="20" customHeight="1" x14ac:dyDescent="0.3">
      <c r="B171" s="7" t="s">
        <v>107</v>
      </c>
      <c r="C171" s="8"/>
      <c r="D171" s="9"/>
      <c r="E171" s="10"/>
      <c r="F171" s="3" t="s">
        <v>42</v>
      </c>
    </row>
    <row r="172" spans="2:6" ht="4" customHeight="1" x14ac:dyDescent="0.2"/>
    <row r="174" spans="2:6" ht="24" customHeight="1" x14ac:dyDescent="0.2">
      <c r="B174" s="5" t="str">
        <f>IF($D$5="ハーフの部（21km）", "  5. 選手情報 【選手 15】 (※ハーフの部は対象外)", "  5. 選手情報 【選手 15】")</f>
        <v xml:space="preserve">  5. 選手情報 【選手 15】</v>
      </c>
      <c r="C174" s="6"/>
      <c r="D174" s="6"/>
      <c r="E174" s="6"/>
    </row>
    <row r="175" spans="2:6" ht="20" customHeight="1" x14ac:dyDescent="0.3">
      <c r="B175" s="7" t="str">
        <f>IF($D$5="ハーフの部（21km）", "", "選手15 氏名")</f>
        <v>選手15 氏名</v>
      </c>
      <c r="C175" s="8"/>
      <c r="D175" s="11"/>
      <c r="E175" s="10"/>
      <c r="F175" s="3" t="str">
        <f>IF($D$5="ハーフの部（21km）", "", " ※ ※姓名の間にスペースを入れてください")</f>
        <v xml:space="preserve"> ※ ※姓名の間にスペースを入れてください</v>
      </c>
    </row>
    <row r="176" spans="2:6" ht="4" customHeight="1" x14ac:dyDescent="0.2"/>
    <row r="177" spans="2:6" ht="20" customHeight="1" x14ac:dyDescent="0.3">
      <c r="B177" s="7" t="str">
        <f>IF($D$5="ハーフの部（21km）", "", "選手15 フリガナ")</f>
        <v>選手15 フリガナ</v>
      </c>
      <c r="C177" s="8"/>
      <c r="D177" s="13" t="str">
        <f>PHONETIC(D175)</f>
        <v/>
      </c>
      <c r="E177" s="14"/>
      <c r="F177" s="3" t="str">
        <f>IF($D$5="ハーフの部（21km）", "", " ※ ※姓と名の間にスペースを入れてカタカナで入力してください（自動入力・修正可）")</f>
        <v xml:space="preserve"> ※ ※姓と名の間にスペースを入れてカタカナで入力してください（自動入力・修正可）</v>
      </c>
    </row>
    <row r="178" spans="2:6" ht="4" customHeight="1" x14ac:dyDescent="0.2"/>
    <row r="179" spans="2:6" ht="20" customHeight="1" x14ac:dyDescent="0.3">
      <c r="B179" s="7" t="str">
        <f>IF($D$5="ハーフの部（21km）", "", "選手15 性別")</f>
        <v>選手15 性別</v>
      </c>
      <c r="C179" s="8"/>
      <c r="D179" s="11"/>
      <c r="E179" s="10"/>
      <c r="F179" s="3" t="str">
        <f>IF($D$5="ハーフの部（21km）", "", " ※ ※リストから選択")</f>
        <v xml:space="preserve"> ※ ※リストから選択</v>
      </c>
    </row>
    <row r="180" spans="2:6" ht="4" customHeight="1" x14ac:dyDescent="0.2"/>
    <row r="181" spans="2:6" ht="20" customHeight="1" x14ac:dyDescent="0.3">
      <c r="B181" s="7" t="str">
        <f>IF($D$5="ハーフの部（21km）", "", "選手15 年齢")</f>
        <v>選手15 年齢</v>
      </c>
      <c r="C181" s="8"/>
      <c r="D181" s="9"/>
      <c r="E181" s="10"/>
      <c r="F181" s="3" t="str">
        <f>IF($D$5="ハーフの部（21km）", "", " ※ ※半角数字で入力")</f>
        <v xml:space="preserve"> ※ ※半角数字で入力</v>
      </c>
    </row>
    <row r="182" spans="2:6" ht="4" customHeight="1" x14ac:dyDescent="0.2"/>
    <row r="184" spans="2:6" ht="24" customHeight="1" x14ac:dyDescent="0.2">
      <c r="B184" s="5" t="str">
        <f>IF($D$5="ハーフの部（21km）", "  5. 選手情報 【選手 16】 (※ハーフの部は対象外)", "  5. 選手情報 【選手 16】")</f>
        <v xml:space="preserve">  5. 選手情報 【選手 16】</v>
      </c>
      <c r="C184" s="6"/>
      <c r="D184" s="6"/>
      <c r="E184" s="6"/>
    </row>
    <row r="185" spans="2:6" ht="20" customHeight="1" x14ac:dyDescent="0.3">
      <c r="B185" s="7" t="str">
        <f>IF($D$5="ハーフの部（21km）", "", "選手16 氏名")</f>
        <v>選手16 氏名</v>
      </c>
      <c r="C185" s="8"/>
      <c r="D185" s="11"/>
      <c r="E185" s="10"/>
      <c r="F185" s="3" t="str">
        <f>IF($D$5="ハーフの部（21km）", "", " ※ ※姓名の間にスペースを入れてください")</f>
        <v xml:space="preserve"> ※ ※姓名の間にスペースを入れてください</v>
      </c>
    </row>
    <row r="186" spans="2:6" ht="4" customHeight="1" x14ac:dyDescent="0.2"/>
    <row r="187" spans="2:6" ht="20" customHeight="1" x14ac:dyDescent="0.3">
      <c r="B187" s="7" t="str">
        <f>IF($D$5="ハーフの部（21km）", "", "選手16 フリガナ")</f>
        <v>選手16 フリガナ</v>
      </c>
      <c r="C187" s="8"/>
      <c r="D187" s="13" t="str">
        <f>PHONETIC(D185)</f>
        <v/>
      </c>
      <c r="E187" s="14"/>
      <c r="F187" s="3" t="str">
        <f>IF($D$5="ハーフの部（21km）", "", " ※ ※姓と名の間にスペースを入れてカタカナで入力してください（自動入力・修正可）")</f>
        <v xml:space="preserve"> ※ ※姓と名の間にスペースを入れてカタカナで入力してください（自動入力・修正可）</v>
      </c>
    </row>
    <row r="188" spans="2:6" ht="4" customHeight="1" x14ac:dyDescent="0.2"/>
    <row r="189" spans="2:6" ht="20" customHeight="1" x14ac:dyDescent="0.3">
      <c r="B189" s="7" t="str">
        <f>IF($D$5="ハーフの部（21km）", "", "選手16 性別")</f>
        <v>選手16 性別</v>
      </c>
      <c r="C189" s="8"/>
      <c r="D189" s="11"/>
      <c r="E189" s="10"/>
      <c r="F189" s="3" t="str">
        <f>IF($D$5="ハーフの部（21km）", "", " ※ ※リストから選択")</f>
        <v xml:space="preserve"> ※ ※リストから選択</v>
      </c>
    </row>
    <row r="190" spans="2:6" ht="4" customHeight="1" x14ac:dyDescent="0.2"/>
    <row r="191" spans="2:6" ht="20" customHeight="1" x14ac:dyDescent="0.3">
      <c r="B191" s="7" t="str">
        <f>IF($D$5="ハーフの部（21km）", "", "選手16 年齢")</f>
        <v>選手16 年齢</v>
      </c>
      <c r="C191" s="8"/>
      <c r="D191" s="9"/>
      <c r="E191" s="10"/>
      <c r="F191" s="3" t="str">
        <f>IF($D$5="ハーフの部（21km）", "", " ※ ※半角数字で入力")</f>
        <v xml:space="preserve"> ※ ※半角数字で入力</v>
      </c>
    </row>
    <row r="192" spans="2:6" ht="4" customHeight="1" x14ac:dyDescent="0.2"/>
    <row r="194" spans="2:6" ht="24" customHeight="1" x14ac:dyDescent="0.2">
      <c r="B194" s="5" t="str">
        <f>IF($D$5="ハーフの部（21km）", "  5. 選手情報 【選手 17】 (※ハーフの部は対象外)", "  5. 選手情報 【選手 17】")</f>
        <v xml:space="preserve">  5. 選手情報 【選手 17】</v>
      </c>
      <c r="C194" s="6"/>
      <c r="D194" s="6"/>
      <c r="E194" s="6"/>
    </row>
    <row r="195" spans="2:6" ht="20" customHeight="1" x14ac:dyDescent="0.3">
      <c r="B195" s="7" t="str">
        <f>IF($D$5="ハーフの部（21km）", "", "選手17 氏名")</f>
        <v>選手17 氏名</v>
      </c>
      <c r="C195" s="8"/>
      <c r="D195" s="11"/>
      <c r="E195" s="10"/>
      <c r="F195" s="3" t="str">
        <f>IF($D$5="ハーフの部（21km）", "", " ※ ※姓名の間にスペースを入れてください")</f>
        <v xml:space="preserve"> ※ ※姓名の間にスペースを入れてください</v>
      </c>
    </row>
    <row r="196" spans="2:6" ht="4" customHeight="1" x14ac:dyDescent="0.2"/>
    <row r="197" spans="2:6" ht="20" customHeight="1" x14ac:dyDescent="0.3">
      <c r="B197" s="7" t="str">
        <f>IF($D$5="ハーフの部（21km）", "", "選手17 フリガナ")</f>
        <v>選手17 フリガナ</v>
      </c>
      <c r="C197" s="8"/>
      <c r="D197" s="13" t="str">
        <f>PHONETIC(D195)</f>
        <v/>
      </c>
      <c r="E197" s="14"/>
      <c r="F197" s="3" t="str">
        <f>IF($D$5="ハーフの部（21km）", "", " ※ ※姓と名の間にスペースを入れてカタカナで入力してください（自動入力・修正可）")</f>
        <v xml:space="preserve"> ※ ※姓と名の間にスペースを入れてカタカナで入力してください（自動入力・修正可）</v>
      </c>
    </row>
    <row r="198" spans="2:6" ht="4" customHeight="1" x14ac:dyDescent="0.2"/>
    <row r="199" spans="2:6" ht="20" customHeight="1" x14ac:dyDescent="0.3">
      <c r="B199" s="7" t="str">
        <f>IF($D$5="ハーフの部（21km）", "", "選手17 性別")</f>
        <v>選手17 性別</v>
      </c>
      <c r="C199" s="8"/>
      <c r="D199" s="11"/>
      <c r="E199" s="10"/>
      <c r="F199" s="3" t="str">
        <f>IF($D$5="ハーフの部（21km）", "", " ※ ※リストから選択")</f>
        <v xml:space="preserve"> ※ ※リストから選択</v>
      </c>
    </row>
    <row r="200" spans="2:6" ht="4" customHeight="1" x14ac:dyDescent="0.2"/>
    <row r="201" spans="2:6" ht="20" customHeight="1" x14ac:dyDescent="0.3">
      <c r="B201" s="7" t="str">
        <f>IF($D$5="ハーフの部（21km）", "", "選手17 年齢")</f>
        <v>選手17 年齢</v>
      </c>
      <c r="C201" s="8"/>
      <c r="D201" s="9"/>
      <c r="E201" s="10"/>
      <c r="F201" s="3" t="str">
        <f>IF($D$5="ハーフの部（21km）", "", " ※ ※半角数字で入力")</f>
        <v xml:space="preserve"> ※ ※半角数字で入力</v>
      </c>
    </row>
    <row r="202" spans="2:6" ht="4" customHeight="1" x14ac:dyDescent="0.2"/>
    <row r="204" spans="2:6" ht="24" customHeight="1" x14ac:dyDescent="0.2">
      <c r="B204" s="5" t="str">
        <f>IF($D$5="ハーフの部（21km）", "  5. 選手情報 【選手 18】 (※ハーフの部は対象外)", "  5. 選手情報 【選手 18】")</f>
        <v xml:space="preserve">  5. 選手情報 【選手 18】</v>
      </c>
      <c r="C204" s="6"/>
      <c r="D204" s="6"/>
      <c r="E204" s="6"/>
    </row>
    <row r="205" spans="2:6" ht="20" customHeight="1" x14ac:dyDescent="0.3">
      <c r="B205" s="7" t="str">
        <f>IF($D$5="ハーフの部（21km）", "", "選手18 氏名")</f>
        <v>選手18 氏名</v>
      </c>
      <c r="C205" s="8"/>
      <c r="D205" s="11"/>
      <c r="E205" s="10"/>
      <c r="F205" s="3" t="str">
        <f>IF($D$5="ハーフの部（21km）", "", " ※ ※姓名の間にスペースを入れてください")</f>
        <v xml:space="preserve"> ※ ※姓名の間にスペースを入れてください</v>
      </c>
    </row>
    <row r="206" spans="2:6" ht="4" customHeight="1" x14ac:dyDescent="0.2"/>
    <row r="207" spans="2:6" ht="20" customHeight="1" x14ac:dyDescent="0.3">
      <c r="B207" s="7" t="str">
        <f>IF($D$5="ハーフの部（21km）", "", "選手18 フリガナ")</f>
        <v>選手18 フリガナ</v>
      </c>
      <c r="C207" s="8"/>
      <c r="D207" s="13" t="str">
        <f>PHONETIC(D205)</f>
        <v/>
      </c>
      <c r="E207" s="14"/>
      <c r="F207" s="3" t="str">
        <f>IF($D$5="ハーフの部（21km）", "", " ※ ※姓と名の間にスペースを入れてカタカナで入力してください（自動入力・修正可）")</f>
        <v xml:space="preserve"> ※ ※姓と名の間にスペースを入れてカタカナで入力してください（自動入力・修正可）</v>
      </c>
    </row>
    <row r="208" spans="2:6" ht="4" customHeight="1" x14ac:dyDescent="0.2"/>
    <row r="209" spans="2:6" ht="20" customHeight="1" x14ac:dyDescent="0.3">
      <c r="B209" s="7" t="str">
        <f>IF($D$5="ハーフの部（21km）", "", "選手18 性別")</f>
        <v>選手18 性別</v>
      </c>
      <c r="C209" s="8"/>
      <c r="D209" s="11"/>
      <c r="E209" s="10"/>
      <c r="F209" s="3" t="str">
        <f>IF($D$5="ハーフの部（21km）", "", " ※ ※リストから選択")</f>
        <v xml:space="preserve"> ※ ※リストから選択</v>
      </c>
    </row>
    <row r="210" spans="2:6" ht="4" customHeight="1" x14ac:dyDescent="0.2"/>
    <row r="211" spans="2:6" ht="20" customHeight="1" x14ac:dyDescent="0.3">
      <c r="B211" s="7" t="str">
        <f>IF($D$5="ハーフの部（21km）", "", "選手18 年齢")</f>
        <v>選手18 年齢</v>
      </c>
      <c r="C211" s="8"/>
      <c r="D211" s="9"/>
      <c r="E211" s="10"/>
      <c r="F211" s="3" t="str">
        <f>IF($D$5="ハーフの部（21km）", "", " ※ ※半角数字で入力")</f>
        <v xml:space="preserve"> ※ ※半角数字で入力</v>
      </c>
    </row>
    <row r="212" spans="2:6" ht="4" customHeight="1" x14ac:dyDescent="0.2"/>
    <row r="214" spans="2:6" ht="24" customHeight="1" x14ac:dyDescent="0.2">
      <c r="B214" s="5" t="str">
        <f>IF($D$5="ハーフの部（21km）", "  5. 選手情報 【選手 19】 (※ハーフの部は対象外)", "  5. 選手情報 【選手 19】")</f>
        <v xml:space="preserve">  5. 選手情報 【選手 19】</v>
      </c>
      <c r="C214" s="6"/>
      <c r="D214" s="6"/>
      <c r="E214" s="6"/>
    </row>
    <row r="215" spans="2:6" ht="20" customHeight="1" x14ac:dyDescent="0.3">
      <c r="B215" s="7" t="str">
        <f>IF($D$5="ハーフの部（21km）", "", "選手19 氏名")</f>
        <v>選手19 氏名</v>
      </c>
      <c r="C215" s="8"/>
      <c r="D215" s="11"/>
      <c r="E215" s="10"/>
      <c r="F215" s="3" t="str">
        <f>IF($D$5="ハーフの部（21km）", "", " ※ ※姓名の間にスペースを入れてください")</f>
        <v xml:space="preserve"> ※ ※姓名の間にスペースを入れてください</v>
      </c>
    </row>
    <row r="216" spans="2:6" ht="4" customHeight="1" x14ac:dyDescent="0.2"/>
    <row r="217" spans="2:6" ht="20" customHeight="1" x14ac:dyDescent="0.3">
      <c r="B217" s="7" t="str">
        <f>IF($D$5="ハーフの部（21km）", "", "選手19 フリガナ")</f>
        <v>選手19 フリガナ</v>
      </c>
      <c r="C217" s="8"/>
      <c r="D217" s="13" t="str">
        <f>PHONETIC(D215)</f>
        <v/>
      </c>
      <c r="E217" s="14"/>
      <c r="F217" s="3" t="str">
        <f>IF($D$5="ハーフの部（21km）", "", " ※ ※姓と名の間にスペースを入れてカタカナで入力してください（自動入力・修正可）")</f>
        <v xml:space="preserve"> ※ ※姓と名の間にスペースを入れてカタカナで入力してください（自動入力・修正可）</v>
      </c>
    </row>
    <row r="218" spans="2:6" ht="4" customHeight="1" x14ac:dyDescent="0.2"/>
    <row r="219" spans="2:6" ht="20" customHeight="1" x14ac:dyDescent="0.3">
      <c r="B219" s="7" t="str">
        <f>IF($D$5="ハーフの部（21km）", "", "選手19 性別")</f>
        <v>選手19 性別</v>
      </c>
      <c r="C219" s="8"/>
      <c r="D219" s="11"/>
      <c r="E219" s="10"/>
      <c r="F219" s="3" t="str">
        <f>IF($D$5="ハーフの部（21km）", "", " ※ ※リストから選択")</f>
        <v xml:space="preserve"> ※ ※リストから選択</v>
      </c>
    </row>
    <row r="220" spans="2:6" ht="4" customHeight="1" x14ac:dyDescent="0.2"/>
    <row r="221" spans="2:6" ht="20" customHeight="1" x14ac:dyDescent="0.3">
      <c r="B221" s="7" t="str">
        <f>IF($D$5="ハーフの部（21km）", "", "選手19 年齢")</f>
        <v>選手19 年齢</v>
      </c>
      <c r="C221" s="8"/>
      <c r="D221" s="9"/>
      <c r="E221" s="10"/>
      <c r="F221" s="3" t="str">
        <f>IF($D$5="ハーフの部（21km）", "", " ※ ※半角数字で入力")</f>
        <v xml:space="preserve"> ※ ※半角数字で入力</v>
      </c>
    </row>
    <row r="222" spans="2:6" ht="4" customHeight="1" x14ac:dyDescent="0.2"/>
    <row r="224" spans="2:6" ht="24" customHeight="1" x14ac:dyDescent="0.2">
      <c r="B224" s="5" t="str">
        <f>IF($D$5="ハーフの部（21km）", "  5. 選手情報 【選手 20】 (※ハーフの部は対象外)", "  5. 選手情報 【選手 20】")</f>
        <v xml:space="preserve">  5. 選手情報 【選手 20】</v>
      </c>
      <c r="C224" s="6"/>
      <c r="D224" s="6"/>
      <c r="E224" s="6"/>
    </row>
    <row r="225" spans="2:6" ht="20" customHeight="1" x14ac:dyDescent="0.3">
      <c r="B225" s="7" t="str">
        <f>IF($D$5="ハーフの部（21km）", "", "選手20 氏名")</f>
        <v>選手20 氏名</v>
      </c>
      <c r="C225" s="8"/>
      <c r="D225" s="11"/>
      <c r="E225" s="10"/>
      <c r="F225" s="3" t="str">
        <f>IF($D$5="ハーフの部（21km）", "", " ※ ※姓名の間にスペースを入れてください")</f>
        <v xml:space="preserve"> ※ ※姓名の間にスペースを入れてください</v>
      </c>
    </row>
    <row r="226" spans="2:6" ht="4" customHeight="1" x14ac:dyDescent="0.2"/>
    <row r="227" spans="2:6" ht="20" customHeight="1" x14ac:dyDescent="0.3">
      <c r="B227" s="7" t="str">
        <f>IF($D$5="ハーフの部（21km）", "", "選手20 フリガナ")</f>
        <v>選手20 フリガナ</v>
      </c>
      <c r="C227" s="8"/>
      <c r="D227" s="13" t="str">
        <f>PHONETIC(D225)</f>
        <v/>
      </c>
      <c r="E227" s="14"/>
      <c r="F227" s="3" t="str">
        <f>IF($D$5="ハーフの部（21km）", "", " ※ ※姓と名の間にスペースを入れてカタカナで入力してください（自動入力・修正可）")</f>
        <v xml:space="preserve"> ※ ※姓と名の間にスペースを入れてカタカナで入力してください（自動入力・修正可）</v>
      </c>
    </row>
    <row r="228" spans="2:6" ht="4" customHeight="1" x14ac:dyDescent="0.2"/>
    <row r="229" spans="2:6" ht="20" customHeight="1" x14ac:dyDescent="0.3">
      <c r="B229" s="7" t="str">
        <f>IF($D$5="ハーフの部（21km）", "", "選手20 性別")</f>
        <v>選手20 性別</v>
      </c>
      <c r="C229" s="8"/>
      <c r="D229" s="11"/>
      <c r="E229" s="10"/>
      <c r="F229" s="3" t="str">
        <f>IF($D$5="ハーフの部（21km）", "", " ※ ※リストから選択")</f>
        <v xml:space="preserve"> ※ ※リストから選択</v>
      </c>
    </row>
    <row r="230" spans="2:6" ht="4" customHeight="1" x14ac:dyDescent="0.2"/>
    <row r="231" spans="2:6" ht="20" customHeight="1" x14ac:dyDescent="0.3">
      <c r="B231" s="7" t="str">
        <f>IF($D$5="ハーフの部（21km）", "", "選手20 年齢")</f>
        <v>選手20 年齢</v>
      </c>
      <c r="C231" s="8"/>
      <c r="D231" s="9"/>
      <c r="E231" s="10"/>
      <c r="F231" s="3" t="str">
        <f>IF($D$5="ハーフの部（21km）", "", " ※ ※半角数字で入力")</f>
        <v xml:space="preserve"> ※ ※半角数字で入力</v>
      </c>
    </row>
    <row r="232" spans="2:6" ht="4" customHeight="1" x14ac:dyDescent="0.2"/>
    <row r="234" spans="2:6" ht="24" customHeight="1" x14ac:dyDescent="0.2">
      <c r="B234" s="5" t="s">
        <v>108</v>
      </c>
      <c r="C234" s="6"/>
      <c r="D234" s="6"/>
      <c r="E234" s="6"/>
    </row>
    <row r="235" spans="2:6" ht="22" customHeight="1" x14ac:dyDescent="0.3">
      <c r="B235" s="7" t="s">
        <v>109</v>
      </c>
      <c r="C235" s="8"/>
      <c r="D235" s="12"/>
      <c r="E235" s="10"/>
      <c r="F235" s="4" t="s">
        <v>110</v>
      </c>
    </row>
    <row r="236" spans="2:6" ht="6" customHeight="1" x14ac:dyDescent="0.2"/>
    <row r="237" spans="2:6" ht="22" customHeight="1" x14ac:dyDescent="0.3">
      <c r="B237" s="7" t="s">
        <v>111</v>
      </c>
      <c r="C237" s="8"/>
      <c r="D237" s="12"/>
      <c r="E237" s="10"/>
      <c r="F237" s="4" t="s">
        <v>112</v>
      </c>
    </row>
    <row r="238" spans="2:6" ht="6" customHeight="1" x14ac:dyDescent="0.2"/>
    <row r="239" spans="2:6" ht="22" customHeight="1" x14ac:dyDescent="0.3">
      <c r="B239" s="7" t="s">
        <v>113</v>
      </c>
      <c r="C239" s="8"/>
      <c r="D239" s="16">
        <f>IF(OR(D7="4職場仲間",D7="5マスターズ"), IF(D237&lt;&gt;0,"子供は0名にして下さい！",(D235*3600)+(D237*2000)), IF(D7="7ジュニア", IF(D235&lt;&gt;0,"大人は0名にして下さい！",(D235*3600)+(D237*2000)), IF(D5="ハーフの部（21km）", IF((D235+D237)&gt;14,"合計14名以内にして下さい！",(D235*3600)+(D237*2000)), IF((D235+D237)&gt;20,"合計20名以内にして下さい！",(D235*3600)+(D237*2000)))))</f>
        <v>0</v>
      </c>
      <c r="E239" s="8"/>
      <c r="F239" s="4" t="s">
        <v>114</v>
      </c>
    </row>
    <row r="240" spans="2:6" ht="6" customHeight="1" x14ac:dyDescent="0.2"/>
    <row r="241" spans="2:6" ht="22" customHeight="1" x14ac:dyDescent="0.3">
      <c r="B241" s="7" t="s">
        <v>115</v>
      </c>
      <c r="C241" s="8"/>
      <c r="D241" s="12"/>
      <c r="E241" s="10"/>
      <c r="F241" s="4" t="s">
        <v>116</v>
      </c>
    </row>
    <row r="242" spans="2:6" ht="6" customHeight="1" x14ac:dyDescent="0.2"/>
    <row r="243" spans="2:6" ht="22" customHeight="1" x14ac:dyDescent="0.3">
      <c r="B243" s="7" t="s">
        <v>117</v>
      </c>
      <c r="C243" s="8"/>
      <c r="D243" s="12"/>
      <c r="E243" s="10"/>
      <c r="F243" s="4" t="s">
        <v>116</v>
      </c>
    </row>
    <row r="244" spans="2:6" ht="6" customHeight="1" x14ac:dyDescent="0.2"/>
    <row r="245" spans="2:6" ht="22" customHeight="1" x14ac:dyDescent="0.3">
      <c r="B245" s="7" t="s">
        <v>118</v>
      </c>
      <c r="C245" s="8"/>
      <c r="D245" s="11"/>
      <c r="E245" s="10"/>
      <c r="F245" s="4" t="s">
        <v>119</v>
      </c>
    </row>
    <row r="246" spans="2:6" ht="6" customHeight="1" x14ac:dyDescent="0.2"/>
    <row r="247" spans="2:6" ht="22" customHeight="1" x14ac:dyDescent="0.3">
      <c r="B247" s="7" t="s">
        <v>120</v>
      </c>
      <c r="C247" s="8"/>
      <c r="D247" s="11"/>
      <c r="E247" s="10"/>
      <c r="F247" s="4" t="s">
        <v>121</v>
      </c>
    </row>
    <row r="248" spans="2:6" ht="6" customHeight="1" x14ac:dyDescent="0.2"/>
    <row r="249" spans="2:6" ht="22" customHeight="1" x14ac:dyDescent="0.3">
      <c r="B249" s="7" t="s">
        <v>122</v>
      </c>
      <c r="C249" s="8"/>
      <c r="D249" s="11"/>
      <c r="E249" s="10"/>
      <c r="F249" s="4" t="s">
        <v>123</v>
      </c>
    </row>
    <row r="250" spans="2:6" ht="6" customHeight="1" x14ac:dyDescent="0.2"/>
    <row r="251" spans="2:6" ht="22" customHeight="1" x14ac:dyDescent="0.3">
      <c r="B251" s="7" t="s">
        <v>124</v>
      </c>
      <c r="C251" s="8"/>
      <c r="D251" s="12"/>
      <c r="E251" s="10"/>
      <c r="F251" s="4" t="s">
        <v>125</v>
      </c>
    </row>
    <row r="252" spans="2:6" ht="6" customHeight="1" x14ac:dyDescent="0.2"/>
    <row r="254" spans="2:6" x14ac:dyDescent="0.2">
      <c r="B254" s="19" t="s">
        <v>126</v>
      </c>
      <c r="C254" s="20"/>
      <c r="D254" s="20"/>
      <c r="E254" s="20"/>
      <c r="F254" s="20"/>
    </row>
    <row r="255" spans="2:6" x14ac:dyDescent="0.2">
      <c r="B255" s="20"/>
      <c r="C255" s="20"/>
      <c r="D255" s="20"/>
      <c r="E255" s="20"/>
      <c r="F255" s="20"/>
    </row>
    <row r="256" spans="2:6" x14ac:dyDescent="0.2">
      <c r="B256" s="20"/>
      <c r="C256" s="20"/>
      <c r="D256" s="20"/>
      <c r="E256" s="20"/>
      <c r="F256" s="20"/>
    </row>
    <row r="257" spans="2:6" x14ac:dyDescent="0.2">
      <c r="B257" s="20"/>
      <c r="C257" s="20"/>
      <c r="D257" s="20"/>
      <c r="E257" s="20"/>
      <c r="F257" s="20"/>
    </row>
    <row r="258" spans="2:6" x14ac:dyDescent="0.2">
      <c r="B258" s="20"/>
      <c r="C258" s="20"/>
      <c r="D258" s="20"/>
      <c r="E258" s="20"/>
      <c r="F258" s="20"/>
    </row>
    <row r="259" spans="2:6" x14ac:dyDescent="0.2">
      <c r="B259" s="20"/>
      <c r="C259" s="20"/>
      <c r="D259" s="20"/>
      <c r="E259" s="20"/>
      <c r="F259" s="20"/>
    </row>
    <row r="260" spans="2:6" x14ac:dyDescent="0.2">
      <c r="B260" s="20"/>
      <c r="C260" s="20"/>
      <c r="D260" s="20"/>
      <c r="E260" s="20"/>
      <c r="F260" s="20"/>
    </row>
    <row r="261" spans="2:6" x14ac:dyDescent="0.2">
      <c r="B261" s="20"/>
      <c r="C261" s="20"/>
      <c r="D261" s="20"/>
      <c r="E261" s="20"/>
      <c r="F261" s="20"/>
    </row>
    <row r="262" spans="2:6" x14ac:dyDescent="0.2">
      <c r="B262" s="20"/>
      <c r="C262" s="20"/>
      <c r="D262" s="20"/>
      <c r="E262" s="20"/>
      <c r="F262" s="20"/>
    </row>
    <row r="263" spans="2:6" x14ac:dyDescent="0.2">
      <c r="B263" s="20"/>
      <c r="C263" s="20"/>
      <c r="D263" s="20"/>
      <c r="E263" s="20"/>
      <c r="F263" s="20"/>
    </row>
    <row r="264" spans="2:6" x14ac:dyDescent="0.2">
      <c r="B264" s="20"/>
      <c r="C264" s="20"/>
      <c r="D264" s="20"/>
      <c r="E264" s="20"/>
      <c r="F264" s="20"/>
    </row>
  </sheetData>
  <sheetProtection password="CC27" sheet="1" selectLockedCells="1"/>
  <mergeCells count="233">
    <mergeCell ref="B31:C31"/>
    <mergeCell ref="D155:E155"/>
    <mergeCell ref="D149:E149"/>
    <mergeCell ref="D31:E31"/>
    <mergeCell ref="D245:E245"/>
    <mergeCell ref="D227:E227"/>
    <mergeCell ref="B217:C217"/>
    <mergeCell ref="D211:E211"/>
    <mergeCell ref="B201:C201"/>
    <mergeCell ref="B91:C91"/>
    <mergeCell ref="D187:E187"/>
    <mergeCell ref="B165:C165"/>
    <mergeCell ref="B74:E74"/>
    <mergeCell ref="B141:C141"/>
    <mergeCell ref="B115:C115"/>
    <mergeCell ref="B155:C155"/>
    <mergeCell ref="B149:C149"/>
    <mergeCell ref="B13:C13"/>
    <mergeCell ref="B69:C69"/>
    <mergeCell ref="D125:E125"/>
    <mergeCell ref="B129:C129"/>
    <mergeCell ref="D115:E115"/>
    <mergeCell ref="B209:C209"/>
    <mergeCell ref="B25:C25"/>
    <mergeCell ref="D19:E19"/>
    <mergeCell ref="B64:E64"/>
    <mergeCell ref="D99:E99"/>
    <mergeCell ref="B104:E104"/>
    <mergeCell ref="B131:C131"/>
    <mergeCell ref="B164:E164"/>
    <mergeCell ref="D131:E131"/>
    <mergeCell ref="B27:C27"/>
    <mergeCell ref="D45:E45"/>
    <mergeCell ref="B77:C77"/>
    <mergeCell ref="B21:C21"/>
    <mergeCell ref="D77:E77"/>
    <mergeCell ref="B151:C151"/>
    <mergeCell ref="B114:E114"/>
    <mergeCell ref="D165:E165"/>
    <mergeCell ref="B169:C169"/>
    <mergeCell ref="D169:E169"/>
    <mergeCell ref="D7:E7"/>
    <mergeCell ref="B191:C191"/>
    <mergeCell ref="B205:C205"/>
    <mergeCell ref="B243:C243"/>
    <mergeCell ref="B12:E12"/>
    <mergeCell ref="D205:E205"/>
    <mergeCell ref="B249:C249"/>
    <mergeCell ref="D235:E235"/>
    <mergeCell ref="B127:C127"/>
    <mergeCell ref="B211:C211"/>
    <mergeCell ref="D71:E71"/>
    <mergeCell ref="D127:E127"/>
    <mergeCell ref="B49:C49"/>
    <mergeCell ref="B55:C55"/>
    <mergeCell ref="B177:C177"/>
    <mergeCell ref="D177:E177"/>
    <mergeCell ref="B51:C51"/>
    <mergeCell ref="D51:E51"/>
    <mergeCell ref="B197:C197"/>
    <mergeCell ref="B41:C41"/>
    <mergeCell ref="D241:E241"/>
    <mergeCell ref="B35:C35"/>
    <mergeCell ref="B237:C237"/>
    <mergeCell ref="D35:E35"/>
    <mergeCell ref="B11:C11"/>
    <mergeCell ref="D195:E195"/>
    <mergeCell ref="D11:E11"/>
    <mergeCell ref="B117:C117"/>
    <mergeCell ref="D189:E189"/>
    <mergeCell ref="B231:C231"/>
    <mergeCell ref="B179:C179"/>
    <mergeCell ref="B157:C157"/>
    <mergeCell ref="D179:E179"/>
    <mergeCell ref="D75:E75"/>
    <mergeCell ref="D197:E197"/>
    <mergeCell ref="B119:C119"/>
    <mergeCell ref="D47:E47"/>
    <mergeCell ref="D175:E175"/>
    <mergeCell ref="B29:C29"/>
    <mergeCell ref="D181:E181"/>
    <mergeCell ref="B37:C37"/>
    <mergeCell ref="D221:E221"/>
    <mergeCell ref="D37:E37"/>
    <mergeCell ref="D13:E13"/>
    <mergeCell ref="D151:E151"/>
    <mergeCell ref="B67:C67"/>
    <mergeCell ref="B61:C61"/>
    <mergeCell ref="B101:C101"/>
    <mergeCell ref="B147:C147"/>
    <mergeCell ref="D87:E87"/>
    <mergeCell ref="D147:E147"/>
    <mergeCell ref="B137:C137"/>
    <mergeCell ref="D137:E137"/>
    <mergeCell ref="B65:C65"/>
    <mergeCell ref="D121:E121"/>
    <mergeCell ref="B254:F264"/>
    <mergeCell ref="B26:E26"/>
    <mergeCell ref="B154:E154"/>
    <mergeCell ref="D101:E101"/>
    <mergeCell ref="B195:C195"/>
    <mergeCell ref="D61:E61"/>
    <mergeCell ref="D141:E141"/>
    <mergeCell ref="D135:E135"/>
    <mergeCell ref="D215:E215"/>
    <mergeCell ref="B215:C215"/>
    <mergeCell ref="B247:C247"/>
    <mergeCell ref="D229:E229"/>
    <mergeCell ref="B235:C235"/>
    <mergeCell ref="D243:E243"/>
    <mergeCell ref="B174:E174"/>
    <mergeCell ref="D209:E209"/>
    <mergeCell ref="B245:C245"/>
    <mergeCell ref="D247:E247"/>
    <mergeCell ref="B199:C199"/>
    <mergeCell ref="B81:C81"/>
    <mergeCell ref="D199:E199"/>
    <mergeCell ref="D81:E81"/>
    <mergeCell ref="B121:C121"/>
    <mergeCell ref="D217:E217"/>
    <mergeCell ref="B71:C71"/>
    <mergeCell ref="D65:E65"/>
    <mergeCell ref="B105:C105"/>
    <mergeCell ref="D185:E185"/>
    <mergeCell ref="B181:C181"/>
    <mergeCell ref="D97:E97"/>
    <mergeCell ref="B225:C225"/>
    <mergeCell ref="D225:E225"/>
    <mergeCell ref="B175:C175"/>
    <mergeCell ref="B87:C87"/>
    <mergeCell ref="D167:E167"/>
    <mergeCell ref="D161:E161"/>
    <mergeCell ref="B95:C95"/>
    <mergeCell ref="B89:C89"/>
    <mergeCell ref="D89:E89"/>
    <mergeCell ref="D129:E129"/>
    <mergeCell ref="B79:C79"/>
    <mergeCell ref="D249:E249"/>
    <mergeCell ref="D105:E105"/>
    <mergeCell ref="D139:E139"/>
    <mergeCell ref="B144:E144"/>
    <mergeCell ref="D49:E49"/>
    <mergeCell ref="D27:E27"/>
    <mergeCell ref="B224:E224"/>
    <mergeCell ref="B54:E54"/>
    <mergeCell ref="B107:C107"/>
    <mergeCell ref="D107:E107"/>
    <mergeCell ref="B134:E134"/>
    <mergeCell ref="B194:E194"/>
    <mergeCell ref="B57:C57"/>
    <mergeCell ref="D91:E91"/>
    <mergeCell ref="B171:C171"/>
    <mergeCell ref="B184:E184"/>
    <mergeCell ref="D171:E171"/>
    <mergeCell ref="B214:E214"/>
    <mergeCell ref="B99:C99"/>
    <mergeCell ref="D57:E57"/>
    <mergeCell ref="B229:C229"/>
    <mergeCell ref="B111:C111"/>
    <mergeCell ref="B145:C145"/>
    <mergeCell ref="D145:E145"/>
    <mergeCell ref="B239:C239"/>
    <mergeCell ref="D25:E25"/>
    <mergeCell ref="D117:E117"/>
    <mergeCell ref="D55:E55"/>
    <mergeCell ref="D157:E157"/>
    <mergeCell ref="B241:C241"/>
    <mergeCell ref="B5:C5"/>
    <mergeCell ref="D67:E67"/>
    <mergeCell ref="B189:C189"/>
    <mergeCell ref="D5:E5"/>
    <mergeCell ref="B44:E44"/>
    <mergeCell ref="B45:C45"/>
    <mergeCell ref="B85:C85"/>
    <mergeCell ref="D21:E21"/>
    <mergeCell ref="B167:C167"/>
    <mergeCell ref="D239:E239"/>
    <mergeCell ref="D95:E95"/>
    <mergeCell ref="B161:C161"/>
    <mergeCell ref="B219:C219"/>
    <mergeCell ref="D219:E219"/>
    <mergeCell ref="B7:C7"/>
    <mergeCell ref="B185:C185"/>
    <mergeCell ref="B17:C17"/>
    <mergeCell ref="D17:E17"/>
    <mergeCell ref="B159:C159"/>
    <mergeCell ref="B124:E124"/>
    <mergeCell ref="D159:E159"/>
    <mergeCell ref="D111:E111"/>
    <mergeCell ref="B204:E204"/>
    <mergeCell ref="B39:C39"/>
    <mergeCell ref="B94:E94"/>
    <mergeCell ref="B2:E2"/>
    <mergeCell ref="B9:C9"/>
    <mergeCell ref="B187:C187"/>
    <mergeCell ref="B4:E4"/>
    <mergeCell ref="B19:C19"/>
    <mergeCell ref="B23:C23"/>
    <mergeCell ref="D41:E41"/>
    <mergeCell ref="D9:E9"/>
    <mergeCell ref="D39:E39"/>
    <mergeCell ref="B15:C15"/>
    <mergeCell ref="D15:E15"/>
    <mergeCell ref="D29:E29"/>
    <mergeCell ref="D23:E23"/>
    <mergeCell ref="D79:E79"/>
    <mergeCell ref="B84:E84"/>
    <mergeCell ref="B97:C97"/>
    <mergeCell ref="B125:C125"/>
    <mergeCell ref="B8:E8"/>
    <mergeCell ref="B139:C139"/>
    <mergeCell ref="D201:E201"/>
    <mergeCell ref="D231:E231"/>
    <mergeCell ref="B207:C207"/>
    <mergeCell ref="B221:C221"/>
    <mergeCell ref="D59:E59"/>
    <mergeCell ref="B251:C251"/>
    <mergeCell ref="D251:E251"/>
    <mergeCell ref="D85:E85"/>
    <mergeCell ref="D207:E207"/>
    <mergeCell ref="B234:E234"/>
    <mergeCell ref="B34:E34"/>
    <mergeCell ref="B75:C75"/>
    <mergeCell ref="D69:E69"/>
    <mergeCell ref="B109:C109"/>
    <mergeCell ref="B135:C135"/>
    <mergeCell ref="B47:C47"/>
    <mergeCell ref="D109:E109"/>
    <mergeCell ref="D191:E191"/>
    <mergeCell ref="B227:C227"/>
    <mergeCell ref="B59:C59"/>
    <mergeCell ref="D237:E237"/>
    <mergeCell ref="D119:E119"/>
  </mergeCells>
  <phoneticPr fontId="8"/>
  <conditionalFormatting sqref="B175:E175">
    <cfRule type="expression" dxfId="71" priority="1">
      <formula>$D$5="ハーフの部（21km）"</formula>
    </cfRule>
  </conditionalFormatting>
  <conditionalFormatting sqref="B177:E177">
    <cfRule type="expression" dxfId="70" priority="2">
      <formula>$D$5="ハーフの部（21km）"</formula>
    </cfRule>
  </conditionalFormatting>
  <conditionalFormatting sqref="B179:E179">
    <cfRule type="expression" dxfId="69" priority="3">
      <formula>$D$5="ハーフの部（21km）"</formula>
    </cfRule>
  </conditionalFormatting>
  <conditionalFormatting sqref="B181:E181">
    <cfRule type="expression" dxfId="68" priority="4">
      <formula>$D$5="ハーフの部（21km）"</formula>
    </cfRule>
  </conditionalFormatting>
  <conditionalFormatting sqref="B185:E185">
    <cfRule type="expression" dxfId="67" priority="5">
      <formula>$D$5="ハーフの部（21km）"</formula>
    </cfRule>
  </conditionalFormatting>
  <conditionalFormatting sqref="B187:E187">
    <cfRule type="expression" dxfId="66" priority="6">
      <formula>$D$5="ハーフの部（21km）"</formula>
    </cfRule>
  </conditionalFormatting>
  <conditionalFormatting sqref="B189:E189">
    <cfRule type="expression" dxfId="65" priority="7">
      <formula>$D$5="ハーフの部（21km）"</formula>
    </cfRule>
  </conditionalFormatting>
  <conditionalFormatting sqref="B191:E191">
    <cfRule type="expression" dxfId="64" priority="8">
      <formula>$D$5="ハーフの部（21km）"</formula>
    </cfRule>
  </conditionalFormatting>
  <conditionalFormatting sqref="B195:E195">
    <cfRule type="expression" dxfId="63" priority="9">
      <formula>$D$5="ハーフの部（21km）"</formula>
    </cfRule>
  </conditionalFormatting>
  <conditionalFormatting sqref="B197:E197">
    <cfRule type="expression" dxfId="62" priority="10">
      <formula>$D$5="ハーフの部（21km）"</formula>
    </cfRule>
  </conditionalFormatting>
  <conditionalFormatting sqref="B199:E199">
    <cfRule type="expression" dxfId="61" priority="11">
      <formula>$D$5="ハーフの部（21km）"</formula>
    </cfRule>
  </conditionalFormatting>
  <conditionalFormatting sqref="B201:E201">
    <cfRule type="expression" dxfId="60" priority="12">
      <formula>$D$5="ハーフの部（21km）"</formula>
    </cfRule>
  </conditionalFormatting>
  <conditionalFormatting sqref="B205:E205">
    <cfRule type="expression" dxfId="59" priority="13">
      <formula>$D$5="ハーフの部（21km）"</formula>
    </cfRule>
  </conditionalFormatting>
  <conditionalFormatting sqref="B207:E207">
    <cfRule type="expression" dxfId="58" priority="14">
      <formula>$D$5="ハーフの部（21km）"</formula>
    </cfRule>
  </conditionalFormatting>
  <conditionalFormatting sqref="B209:E209">
    <cfRule type="expression" dxfId="57" priority="15">
      <formula>$D$5="ハーフの部（21km）"</formula>
    </cfRule>
  </conditionalFormatting>
  <conditionalFormatting sqref="B211:E211">
    <cfRule type="expression" dxfId="56" priority="16">
      <formula>$D$5="ハーフの部（21km）"</formula>
    </cfRule>
  </conditionalFormatting>
  <conditionalFormatting sqref="B215:E215">
    <cfRule type="expression" dxfId="55" priority="17">
      <formula>$D$5="ハーフの部（21km）"</formula>
    </cfRule>
  </conditionalFormatting>
  <conditionalFormatting sqref="B217:E217">
    <cfRule type="expression" dxfId="54" priority="18">
      <formula>$D$5="ハーフの部（21km）"</formula>
    </cfRule>
  </conditionalFormatting>
  <conditionalFormatting sqref="B219:E219">
    <cfRule type="expression" dxfId="53" priority="19">
      <formula>$D$5="ハーフの部（21km）"</formula>
    </cfRule>
  </conditionalFormatting>
  <conditionalFormatting sqref="B221:E221">
    <cfRule type="expression" dxfId="52" priority="20">
      <formula>$D$5="ハーフの部（21km）"</formula>
    </cfRule>
  </conditionalFormatting>
  <conditionalFormatting sqref="B225:E225">
    <cfRule type="expression" dxfId="51" priority="21">
      <formula>$D$5="ハーフの部（21km）"</formula>
    </cfRule>
  </conditionalFormatting>
  <conditionalFormatting sqref="B227:E227">
    <cfRule type="expression" dxfId="50" priority="22">
      <formula>$D$5="ハーフの部（21km）"</formula>
    </cfRule>
  </conditionalFormatting>
  <conditionalFormatting sqref="B229:E229">
    <cfRule type="expression" dxfId="49" priority="23">
      <formula>$D$5="ハーフの部（21km）"</formula>
    </cfRule>
  </conditionalFormatting>
  <conditionalFormatting sqref="B231:E231">
    <cfRule type="expression" dxfId="48" priority="24">
      <formula>$D$5="ハーフの部（21km）"</formula>
    </cfRule>
  </conditionalFormatting>
  <dataValidations count="15">
    <dataValidation type="list" allowBlank="1" sqref="D39 D229 D219 D209 D199 D189 D179 D169 D159 D149 D139 D129 D119 D109 D99 D89 D79 D69 D59 D49" xr:uid="{00000000-0002-0000-0300-000000000000}">
      <formula1>"男,女,回答しない"</formula1>
    </dataValidation>
    <dataValidation type="list" allowBlank="1" sqref="D5" xr:uid="{00000000-0002-0000-0300-000014000000}">
      <formula1>"フルの部（42.195km）,ハーフの部（21km）"</formula1>
    </dataValidation>
    <dataValidation type="list" allowBlank="1" sqref="D7" xr:uid="{00000000-0002-0000-0300-000015000000}">
      <formula1>INDIRECT(IF($D$5="ハーフの部（21km）","Dept_B","Dept_A"))</formula1>
    </dataValidation>
    <dataValidation type="textLength" operator="lessThanOrEqual" allowBlank="1" showErrorMessage="1" errorTitle="文字数エラー" error="20文字以内で入力してください！" sqref="D9" xr:uid="{00000000-0002-0000-0300-000016000000}">
      <formula1>20</formula1>
    </dataValidation>
    <dataValidation type="custom" allowBlank="1" showErrorMessage="1" errorTitle="入力エラー" error="郵便番号はハイフンなしの半角数字「7桁」で入力してください！" sqref="D17" xr:uid="{00000000-0002-0000-0300-000017000000}">
      <formula1>AND(ISNUMBER(D17*1), LEN(D17)=7)</formula1>
    </dataValidation>
    <dataValidation type="textLength" operator="equal" allowBlank="1" showErrorMessage="1" errorTitle="文字数エラー" error="IDは半角英数字【6文字】で入力してください！" sqref="D27" xr:uid="{00000000-0002-0000-0300-000018000000}">
      <formula1>6</formula1>
    </dataValidation>
    <dataValidation type="list" allowBlank="1" sqref="D29" xr:uid="{00000000-0002-0000-0300-000019000000}">
      <formula1>"不要,メール,DM(郵送)"</formula1>
    </dataValidation>
    <dataValidation type="list" allowBlank="1" sqref="D31" xr:uid="{00000000-0002-0000-0300-00001A000000}">
      <formula1>"希望する"</formula1>
    </dataValidation>
    <dataValidation type="list" allowBlank="1" sqref="D235" xr:uid="{00000000-0002-0000-0300-00001B000000}">
      <formula1>IF(D5="ハーフの部（21km）",ハーフ人数,フル人数)</formula1>
    </dataValidation>
    <dataValidation type="list" allowBlank="1" sqref="D237" xr:uid="{00000000-0002-0000-0300-00001C000000}">
      <formula1>IF(D5="ハーフの部（21km）",ハーフ人数,フル人数)</formula1>
    </dataValidation>
    <dataValidation type="list" allowBlank="1" sqref="D241" xr:uid="{00000000-0002-0000-0300-00001D000000}">
      <formula1>"銀行振込,現金書留,クレジットカード払い"</formula1>
    </dataValidation>
    <dataValidation type="list" allowBlank="1" sqref="D243" xr:uid="{00000000-0002-0000-0300-00001E000000}">
      <formula1>"不要,電子領収書,紙領収書（最終案内に同封）"</formula1>
    </dataValidation>
    <dataValidation type="list" sqref="D247" xr:uid="{00000000-0002-0000-0300-00001F000000}">
      <formula1>"着金日,大会日"</formula1>
    </dataValidation>
    <dataValidation type="list" sqref="D249" xr:uid="{00000000-0002-0000-0300-000020000000}">
      <formula1>"大会参加料として,他"</formula1>
    </dataValidation>
    <dataValidation type="list" allowBlank="1" sqref="D251" xr:uid="{00000000-0002-0000-0300-000021000000}">
      <formula1>"同意する"</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F264"/>
  <sheetViews>
    <sheetView showGridLines="0" showRowColHeaders="0" workbookViewId="0"/>
  </sheetViews>
  <sheetFormatPr defaultRowHeight="13" x14ac:dyDescent="0.2"/>
  <cols>
    <col min="2" max="3" width="15" customWidth="1"/>
    <col min="4" max="5" width="25" customWidth="1"/>
    <col min="6" max="6" width="65" customWidth="1"/>
  </cols>
  <sheetData>
    <row r="2" spans="2:6" ht="40" customHeight="1" x14ac:dyDescent="0.2">
      <c r="B2" s="15" t="s">
        <v>143</v>
      </c>
      <c r="C2" s="6"/>
      <c r="D2" s="6"/>
      <c r="E2" s="6"/>
    </row>
    <row r="3" spans="2:6" ht="20" customHeight="1" x14ac:dyDescent="0.2">
      <c r="D3" s="1" t="s">
        <v>1</v>
      </c>
      <c r="E3" s="2" t="s">
        <v>2</v>
      </c>
    </row>
    <row r="4" spans="2:6" ht="24" customHeight="1" x14ac:dyDescent="0.2">
      <c r="B4" s="5" t="s">
        <v>3</v>
      </c>
      <c r="C4" s="6"/>
      <c r="D4" s="6"/>
      <c r="E4" s="6"/>
    </row>
    <row r="5" spans="2:6" ht="22" customHeight="1" x14ac:dyDescent="0.3">
      <c r="B5" s="7" t="s">
        <v>4</v>
      </c>
      <c r="C5" s="8"/>
      <c r="D5" s="12"/>
      <c r="E5" s="10"/>
      <c r="F5" s="3" t="s">
        <v>5</v>
      </c>
    </row>
    <row r="6" spans="2:6" ht="6" customHeight="1" x14ac:dyDescent="0.2"/>
    <row r="7" spans="2:6" ht="22" customHeight="1" x14ac:dyDescent="0.3">
      <c r="B7" s="7" t="s">
        <v>6</v>
      </c>
      <c r="C7" s="8"/>
      <c r="D7" s="12"/>
      <c r="E7" s="10"/>
      <c r="F7" s="3" t="s">
        <v>5</v>
      </c>
    </row>
    <row r="8" spans="2:6" ht="24" customHeight="1" x14ac:dyDescent="0.2">
      <c r="B8" s="5" t="s">
        <v>7</v>
      </c>
      <c r="C8" s="6"/>
      <c r="D8" s="6"/>
      <c r="E8" s="6"/>
    </row>
    <row r="9" spans="2:6" ht="22" customHeight="1" x14ac:dyDescent="0.3">
      <c r="B9" s="7" t="s">
        <v>8</v>
      </c>
      <c r="C9" s="8"/>
      <c r="D9" s="17"/>
      <c r="E9" s="10"/>
      <c r="F9" s="3" t="s">
        <v>9</v>
      </c>
    </row>
    <row r="10" spans="2:6" ht="6" customHeight="1" x14ac:dyDescent="0.2"/>
    <row r="11" spans="2:6" ht="22" customHeight="1" x14ac:dyDescent="0.3">
      <c r="B11" s="7" t="s">
        <v>10</v>
      </c>
      <c r="C11" s="8"/>
      <c r="D11" s="18" t="str">
        <f>PHONETIC(D9)</f>
        <v/>
      </c>
      <c r="E11" s="14"/>
      <c r="F11" s="3" t="s">
        <v>11</v>
      </c>
    </row>
    <row r="12" spans="2:6" ht="24" customHeight="1" x14ac:dyDescent="0.2">
      <c r="B12" s="5" t="s">
        <v>12</v>
      </c>
      <c r="C12" s="6"/>
      <c r="D12" s="6"/>
      <c r="E12" s="6"/>
    </row>
    <row r="13" spans="2:6" ht="22" customHeight="1" x14ac:dyDescent="0.3">
      <c r="B13" s="7" t="s">
        <v>13</v>
      </c>
      <c r="C13" s="8"/>
      <c r="D13" s="12"/>
      <c r="E13" s="10"/>
      <c r="F13" s="3" t="s">
        <v>14</v>
      </c>
    </row>
    <row r="14" spans="2:6" ht="6" customHeight="1" x14ac:dyDescent="0.2"/>
    <row r="15" spans="2:6" ht="22" customHeight="1" x14ac:dyDescent="0.3">
      <c r="B15" s="7" t="s">
        <v>15</v>
      </c>
      <c r="C15" s="8"/>
      <c r="D15" s="18" t="str">
        <f>PHONETIC(D13)</f>
        <v/>
      </c>
      <c r="E15" s="14"/>
      <c r="F15" s="3" t="s">
        <v>16</v>
      </c>
    </row>
    <row r="16" spans="2:6" ht="6" customHeight="1" x14ac:dyDescent="0.2"/>
    <row r="17" spans="2:6" ht="22" customHeight="1" x14ac:dyDescent="0.3">
      <c r="B17" s="7" t="s">
        <v>17</v>
      </c>
      <c r="C17" s="8"/>
      <c r="D17" s="17"/>
      <c r="E17" s="10"/>
      <c r="F17" s="3" t="s">
        <v>18</v>
      </c>
    </row>
    <row r="18" spans="2:6" ht="6" customHeight="1" x14ac:dyDescent="0.2"/>
    <row r="19" spans="2:6" ht="22" customHeight="1" x14ac:dyDescent="0.3">
      <c r="B19" s="7" t="s">
        <v>19</v>
      </c>
      <c r="C19" s="8"/>
      <c r="D19" s="12"/>
      <c r="E19" s="10"/>
      <c r="F19" s="3" t="s">
        <v>20</v>
      </c>
    </row>
    <row r="20" spans="2:6" ht="6" customHeight="1" x14ac:dyDescent="0.2"/>
    <row r="21" spans="2:6" ht="22" customHeight="1" x14ac:dyDescent="0.3">
      <c r="B21" s="7" t="s">
        <v>21</v>
      </c>
      <c r="C21" s="8"/>
      <c r="D21" s="12"/>
      <c r="E21" s="10"/>
      <c r="F21" s="3" t="s">
        <v>22</v>
      </c>
    </row>
    <row r="22" spans="2:6" ht="6" customHeight="1" x14ac:dyDescent="0.2"/>
    <row r="23" spans="2:6" ht="22" customHeight="1" x14ac:dyDescent="0.3">
      <c r="B23" s="7" t="s">
        <v>23</v>
      </c>
      <c r="C23" s="8"/>
      <c r="D23" s="17"/>
      <c r="E23" s="10"/>
      <c r="F23" s="3" t="s">
        <v>24</v>
      </c>
    </row>
    <row r="24" spans="2:6" ht="6" customHeight="1" x14ac:dyDescent="0.2"/>
    <row r="25" spans="2:6" ht="22" customHeight="1" x14ac:dyDescent="0.3">
      <c r="B25" s="7" t="s">
        <v>25</v>
      </c>
      <c r="C25" s="8"/>
      <c r="D25" s="11"/>
      <c r="E25" s="10"/>
      <c r="F25" s="3" t="s">
        <v>26</v>
      </c>
    </row>
    <row r="26" spans="2:6" ht="24" customHeight="1" x14ac:dyDescent="0.2">
      <c r="B26" s="5" t="s">
        <v>27</v>
      </c>
      <c r="C26" s="6"/>
      <c r="D26" s="6"/>
      <c r="E26" s="6"/>
    </row>
    <row r="27" spans="2:6" ht="22" customHeight="1" x14ac:dyDescent="0.3">
      <c r="B27" s="7" t="s">
        <v>28</v>
      </c>
      <c r="C27" s="8"/>
      <c r="D27" s="17"/>
      <c r="E27" s="10"/>
      <c r="F27" s="3" t="s">
        <v>29</v>
      </c>
    </row>
    <row r="28" spans="2:6" ht="6" customHeight="1" x14ac:dyDescent="0.2"/>
    <row r="29" spans="2:6" ht="22" customHeight="1" x14ac:dyDescent="0.3">
      <c r="B29" s="7" t="s">
        <v>30</v>
      </c>
      <c r="C29" s="8"/>
      <c r="D29" s="12"/>
      <c r="E29" s="10"/>
      <c r="F29" s="3" t="s">
        <v>31</v>
      </c>
    </row>
    <row r="30" spans="2:6" ht="6" customHeight="1" x14ac:dyDescent="0.2"/>
    <row r="31" spans="2:6" ht="22" customHeight="1" x14ac:dyDescent="0.3">
      <c r="B31" s="7" t="s">
        <v>32</v>
      </c>
      <c r="C31" s="8"/>
      <c r="D31" s="11"/>
      <c r="E31" s="10"/>
      <c r="F31" s="3" t="s">
        <v>33</v>
      </c>
    </row>
    <row r="32" spans="2:6" ht="6" customHeight="1" x14ac:dyDescent="0.2"/>
    <row r="34" spans="2:6" ht="24" customHeight="1" x14ac:dyDescent="0.2">
      <c r="B34" s="5" t="s">
        <v>34</v>
      </c>
      <c r="C34" s="6"/>
      <c r="D34" s="6"/>
      <c r="E34" s="6"/>
    </row>
    <row r="35" spans="2:6" ht="20" customHeight="1" x14ac:dyDescent="0.3">
      <c r="B35" s="7" t="s">
        <v>35</v>
      </c>
      <c r="C35" s="8"/>
      <c r="D35" s="12"/>
      <c r="E35" s="10"/>
      <c r="F35" s="3" t="s">
        <v>36</v>
      </c>
    </row>
    <row r="36" spans="2:6" ht="4" customHeight="1" x14ac:dyDescent="0.2"/>
    <row r="37" spans="2:6" ht="20" customHeight="1" x14ac:dyDescent="0.3">
      <c r="B37" s="7" t="s">
        <v>37</v>
      </c>
      <c r="C37" s="8"/>
      <c r="D37" s="18" t="str">
        <f>PHONETIC(D35)</f>
        <v/>
      </c>
      <c r="E37" s="14"/>
      <c r="F37" s="3" t="s">
        <v>38</v>
      </c>
    </row>
    <row r="38" spans="2:6" ht="4" customHeight="1" x14ac:dyDescent="0.2"/>
    <row r="39" spans="2:6" ht="20" customHeight="1" x14ac:dyDescent="0.3">
      <c r="B39" s="7" t="s">
        <v>39</v>
      </c>
      <c r="C39" s="8"/>
      <c r="D39" s="12"/>
      <c r="E39" s="10"/>
      <c r="F39" s="3" t="s">
        <v>40</v>
      </c>
    </row>
    <row r="40" spans="2:6" ht="4" customHeight="1" x14ac:dyDescent="0.2"/>
    <row r="41" spans="2:6" ht="20" customHeight="1" x14ac:dyDescent="0.3">
      <c r="B41" s="7" t="s">
        <v>41</v>
      </c>
      <c r="C41" s="8"/>
      <c r="D41" s="17"/>
      <c r="E41" s="10"/>
      <c r="F41" s="3" t="s">
        <v>42</v>
      </c>
    </row>
    <row r="42" spans="2:6" ht="4" customHeight="1" x14ac:dyDescent="0.2"/>
    <row r="44" spans="2:6" ht="24" customHeight="1" x14ac:dyDescent="0.2">
      <c r="B44" s="5" t="s">
        <v>43</v>
      </c>
      <c r="C44" s="6"/>
      <c r="D44" s="6"/>
      <c r="E44" s="6"/>
    </row>
    <row r="45" spans="2:6" ht="20" customHeight="1" x14ac:dyDescent="0.3">
      <c r="B45" s="7" t="s">
        <v>44</v>
      </c>
      <c r="C45" s="8"/>
      <c r="D45" s="12"/>
      <c r="E45" s="10"/>
      <c r="F45" s="3" t="s">
        <v>36</v>
      </c>
    </row>
    <row r="46" spans="2:6" ht="4" customHeight="1" x14ac:dyDescent="0.2"/>
    <row r="47" spans="2:6" ht="20" customHeight="1" x14ac:dyDescent="0.3">
      <c r="B47" s="7" t="s">
        <v>45</v>
      </c>
      <c r="C47" s="8"/>
      <c r="D47" s="18" t="str">
        <f>PHONETIC(D45)</f>
        <v/>
      </c>
      <c r="E47" s="14"/>
      <c r="F47" s="3" t="s">
        <v>38</v>
      </c>
    </row>
    <row r="48" spans="2:6" ht="4" customHeight="1" x14ac:dyDescent="0.2"/>
    <row r="49" spans="2:6" ht="20" customHeight="1" x14ac:dyDescent="0.3">
      <c r="B49" s="7" t="s">
        <v>46</v>
      </c>
      <c r="C49" s="8"/>
      <c r="D49" s="12"/>
      <c r="E49" s="10"/>
      <c r="F49" s="3" t="s">
        <v>40</v>
      </c>
    </row>
    <row r="50" spans="2:6" ht="4" customHeight="1" x14ac:dyDescent="0.2"/>
    <row r="51" spans="2:6" ht="20" customHeight="1" x14ac:dyDescent="0.3">
      <c r="B51" s="7" t="s">
        <v>47</v>
      </c>
      <c r="C51" s="8"/>
      <c r="D51" s="17"/>
      <c r="E51" s="10"/>
      <c r="F51" s="3" t="s">
        <v>42</v>
      </c>
    </row>
    <row r="52" spans="2:6" ht="4" customHeight="1" x14ac:dyDescent="0.2"/>
    <row r="54" spans="2:6" ht="24" customHeight="1" x14ac:dyDescent="0.2">
      <c r="B54" s="5" t="s">
        <v>48</v>
      </c>
      <c r="C54" s="6"/>
      <c r="D54" s="6"/>
      <c r="E54" s="6"/>
    </row>
    <row r="55" spans="2:6" ht="20" customHeight="1" x14ac:dyDescent="0.3">
      <c r="B55" s="7" t="s">
        <v>49</v>
      </c>
      <c r="C55" s="8"/>
      <c r="D55" s="11"/>
      <c r="E55" s="10"/>
      <c r="F55" s="3" t="s">
        <v>36</v>
      </c>
    </row>
    <row r="56" spans="2:6" ht="4" customHeight="1" x14ac:dyDescent="0.2"/>
    <row r="57" spans="2:6" ht="20" customHeight="1" x14ac:dyDescent="0.3">
      <c r="B57" s="7" t="s">
        <v>50</v>
      </c>
      <c r="C57" s="8"/>
      <c r="D57" s="13" t="str">
        <f>PHONETIC(D55)</f>
        <v/>
      </c>
      <c r="E57" s="14"/>
      <c r="F57" s="3" t="s">
        <v>38</v>
      </c>
    </row>
    <row r="58" spans="2:6" ht="4" customHeight="1" x14ac:dyDescent="0.2"/>
    <row r="59" spans="2:6" ht="20" customHeight="1" x14ac:dyDescent="0.3">
      <c r="B59" s="7" t="s">
        <v>51</v>
      </c>
      <c r="C59" s="8"/>
      <c r="D59" s="11"/>
      <c r="E59" s="10"/>
      <c r="F59" s="3" t="s">
        <v>40</v>
      </c>
    </row>
    <row r="60" spans="2:6" ht="4" customHeight="1" x14ac:dyDescent="0.2"/>
    <row r="61" spans="2:6" ht="20" customHeight="1" x14ac:dyDescent="0.3">
      <c r="B61" s="7" t="s">
        <v>52</v>
      </c>
      <c r="C61" s="8"/>
      <c r="D61" s="9"/>
      <c r="E61" s="10"/>
      <c r="F61" s="3" t="s">
        <v>42</v>
      </c>
    </row>
    <row r="62" spans="2:6" ht="4" customHeight="1" x14ac:dyDescent="0.2"/>
    <row r="64" spans="2:6" ht="24" customHeight="1" x14ac:dyDescent="0.2">
      <c r="B64" s="5" t="s">
        <v>53</v>
      </c>
      <c r="C64" s="6"/>
      <c r="D64" s="6"/>
      <c r="E64" s="6"/>
    </row>
    <row r="65" spans="2:6" ht="20" customHeight="1" x14ac:dyDescent="0.3">
      <c r="B65" s="7" t="s">
        <v>54</v>
      </c>
      <c r="C65" s="8"/>
      <c r="D65" s="11"/>
      <c r="E65" s="10"/>
      <c r="F65" s="3" t="s">
        <v>36</v>
      </c>
    </row>
    <row r="66" spans="2:6" ht="4" customHeight="1" x14ac:dyDescent="0.2"/>
    <row r="67" spans="2:6" ht="20" customHeight="1" x14ac:dyDescent="0.3">
      <c r="B67" s="7" t="s">
        <v>55</v>
      </c>
      <c r="C67" s="8"/>
      <c r="D67" s="13" t="str">
        <f>PHONETIC(D65)</f>
        <v/>
      </c>
      <c r="E67" s="14"/>
      <c r="F67" s="3" t="s">
        <v>38</v>
      </c>
    </row>
    <row r="68" spans="2:6" ht="4" customHeight="1" x14ac:dyDescent="0.2"/>
    <row r="69" spans="2:6" ht="20" customHeight="1" x14ac:dyDescent="0.3">
      <c r="B69" s="7" t="s">
        <v>56</v>
      </c>
      <c r="C69" s="8"/>
      <c r="D69" s="11"/>
      <c r="E69" s="10"/>
      <c r="F69" s="3" t="s">
        <v>40</v>
      </c>
    </row>
    <row r="70" spans="2:6" ht="4" customHeight="1" x14ac:dyDescent="0.2"/>
    <row r="71" spans="2:6" ht="20" customHeight="1" x14ac:dyDescent="0.3">
      <c r="B71" s="7" t="s">
        <v>57</v>
      </c>
      <c r="C71" s="8"/>
      <c r="D71" s="9"/>
      <c r="E71" s="10"/>
      <c r="F71" s="3" t="s">
        <v>42</v>
      </c>
    </row>
    <row r="72" spans="2:6" ht="4" customHeight="1" x14ac:dyDescent="0.2"/>
    <row r="74" spans="2:6" ht="24" customHeight="1" x14ac:dyDescent="0.2">
      <c r="B74" s="5" t="s">
        <v>58</v>
      </c>
      <c r="C74" s="6"/>
      <c r="D74" s="6"/>
      <c r="E74" s="6"/>
    </row>
    <row r="75" spans="2:6" ht="20" customHeight="1" x14ac:dyDescent="0.3">
      <c r="B75" s="7" t="s">
        <v>59</v>
      </c>
      <c r="C75" s="8"/>
      <c r="D75" s="11"/>
      <c r="E75" s="10"/>
      <c r="F75" s="3" t="s">
        <v>36</v>
      </c>
    </row>
    <row r="76" spans="2:6" ht="4" customHeight="1" x14ac:dyDescent="0.2"/>
    <row r="77" spans="2:6" ht="20" customHeight="1" x14ac:dyDescent="0.3">
      <c r="B77" s="7" t="s">
        <v>60</v>
      </c>
      <c r="C77" s="8"/>
      <c r="D77" s="13" t="str">
        <f>PHONETIC(D75)</f>
        <v/>
      </c>
      <c r="E77" s="14"/>
      <c r="F77" s="3" t="s">
        <v>38</v>
      </c>
    </row>
    <row r="78" spans="2:6" ht="4" customHeight="1" x14ac:dyDescent="0.2"/>
    <row r="79" spans="2:6" ht="20" customHeight="1" x14ac:dyDescent="0.3">
      <c r="B79" s="7" t="s">
        <v>61</v>
      </c>
      <c r="C79" s="8"/>
      <c r="D79" s="11"/>
      <c r="E79" s="10"/>
      <c r="F79" s="3" t="s">
        <v>40</v>
      </c>
    </row>
    <row r="80" spans="2:6" ht="4" customHeight="1" x14ac:dyDescent="0.2"/>
    <row r="81" spans="2:6" ht="20" customHeight="1" x14ac:dyDescent="0.3">
      <c r="B81" s="7" t="s">
        <v>62</v>
      </c>
      <c r="C81" s="8"/>
      <c r="D81" s="9"/>
      <c r="E81" s="10"/>
      <c r="F81" s="3" t="s">
        <v>42</v>
      </c>
    </row>
    <row r="82" spans="2:6" ht="4" customHeight="1" x14ac:dyDescent="0.2"/>
    <row r="84" spans="2:6" ht="24" customHeight="1" x14ac:dyDescent="0.2">
      <c r="B84" s="5" t="s">
        <v>63</v>
      </c>
      <c r="C84" s="6"/>
      <c r="D84" s="6"/>
      <c r="E84" s="6"/>
    </row>
    <row r="85" spans="2:6" ht="20" customHeight="1" x14ac:dyDescent="0.3">
      <c r="B85" s="7" t="s">
        <v>64</v>
      </c>
      <c r="C85" s="8"/>
      <c r="D85" s="11"/>
      <c r="E85" s="10"/>
      <c r="F85" s="3" t="s">
        <v>36</v>
      </c>
    </row>
    <row r="86" spans="2:6" ht="4" customHeight="1" x14ac:dyDescent="0.2"/>
    <row r="87" spans="2:6" ht="20" customHeight="1" x14ac:dyDescent="0.3">
      <c r="B87" s="7" t="s">
        <v>65</v>
      </c>
      <c r="C87" s="8"/>
      <c r="D87" s="13" t="str">
        <f>PHONETIC(D85)</f>
        <v/>
      </c>
      <c r="E87" s="14"/>
      <c r="F87" s="3" t="s">
        <v>38</v>
      </c>
    </row>
    <row r="88" spans="2:6" ht="4" customHeight="1" x14ac:dyDescent="0.2"/>
    <row r="89" spans="2:6" ht="20" customHeight="1" x14ac:dyDescent="0.3">
      <c r="B89" s="7" t="s">
        <v>66</v>
      </c>
      <c r="C89" s="8"/>
      <c r="D89" s="11"/>
      <c r="E89" s="10"/>
      <c r="F89" s="3" t="s">
        <v>40</v>
      </c>
    </row>
    <row r="90" spans="2:6" ht="4" customHeight="1" x14ac:dyDescent="0.2"/>
    <row r="91" spans="2:6" ht="20" customHeight="1" x14ac:dyDescent="0.3">
      <c r="B91" s="7" t="s">
        <v>67</v>
      </c>
      <c r="C91" s="8"/>
      <c r="D91" s="9"/>
      <c r="E91" s="10"/>
      <c r="F91" s="3" t="s">
        <v>42</v>
      </c>
    </row>
    <row r="92" spans="2:6" ht="4" customHeight="1" x14ac:dyDescent="0.2"/>
    <row r="94" spans="2:6" ht="24" customHeight="1" x14ac:dyDescent="0.2">
      <c r="B94" s="5" t="s">
        <v>68</v>
      </c>
      <c r="C94" s="6"/>
      <c r="D94" s="6"/>
      <c r="E94" s="6"/>
    </row>
    <row r="95" spans="2:6" ht="20" customHeight="1" x14ac:dyDescent="0.3">
      <c r="B95" s="7" t="s">
        <v>69</v>
      </c>
      <c r="C95" s="8"/>
      <c r="D95" s="11"/>
      <c r="E95" s="10"/>
      <c r="F95" s="3" t="s">
        <v>36</v>
      </c>
    </row>
    <row r="96" spans="2:6" ht="4" customHeight="1" x14ac:dyDescent="0.2"/>
    <row r="97" spans="2:6" ht="20" customHeight="1" x14ac:dyDescent="0.3">
      <c r="B97" s="7" t="s">
        <v>70</v>
      </c>
      <c r="C97" s="8"/>
      <c r="D97" s="13" t="str">
        <f>PHONETIC(D95)</f>
        <v/>
      </c>
      <c r="E97" s="14"/>
      <c r="F97" s="3" t="s">
        <v>38</v>
      </c>
    </row>
    <row r="98" spans="2:6" ht="4" customHeight="1" x14ac:dyDescent="0.2"/>
    <row r="99" spans="2:6" ht="20" customHeight="1" x14ac:dyDescent="0.3">
      <c r="B99" s="7" t="s">
        <v>71</v>
      </c>
      <c r="C99" s="8"/>
      <c r="D99" s="11"/>
      <c r="E99" s="10"/>
      <c r="F99" s="3" t="s">
        <v>40</v>
      </c>
    </row>
    <row r="100" spans="2:6" ht="4" customHeight="1" x14ac:dyDescent="0.2"/>
    <row r="101" spans="2:6" ht="20" customHeight="1" x14ac:dyDescent="0.3">
      <c r="B101" s="7" t="s">
        <v>72</v>
      </c>
      <c r="C101" s="8"/>
      <c r="D101" s="9"/>
      <c r="E101" s="10"/>
      <c r="F101" s="3" t="s">
        <v>42</v>
      </c>
    </row>
    <row r="102" spans="2:6" ht="4" customHeight="1" x14ac:dyDescent="0.2"/>
    <row r="104" spans="2:6" ht="24" customHeight="1" x14ac:dyDescent="0.2">
      <c r="B104" s="5" t="s">
        <v>73</v>
      </c>
      <c r="C104" s="6"/>
      <c r="D104" s="6"/>
      <c r="E104" s="6"/>
    </row>
    <row r="105" spans="2:6" ht="20" customHeight="1" x14ac:dyDescent="0.3">
      <c r="B105" s="7" t="s">
        <v>74</v>
      </c>
      <c r="C105" s="8"/>
      <c r="D105" s="11"/>
      <c r="E105" s="10"/>
      <c r="F105" s="3" t="s">
        <v>36</v>
      </c>
    </row>
    <row r="106" spans="2:6" ht="4" customHeight="1" x14ac:dyDescent="0.2"/>
    <row r="107" spans="2:6" ht="20" customHeight="1" x14ac:dyDescent="0.3">
      <c r="B107" s="7" t="s">
        <v>75</v>
      </c>
      <c r="C107" s="8"/>
      <c r="D107" s="13" t="str">
        <f>PHONETIC(D105)</f>
        <v/>
      </c>
      <c r="E107" s="14"/>
      <c r="F107" s="3" t="s">
        <v>38</v>
      </c>
    </row>
    <row r="108" spans="2:6" ht="4" customHeight="1" x14ac:dyDescent="0.2"/>
    <row r="109" spans="2:6" ht="20" customHeight="1" x14ac:dyDescent="0.3">
      <c r="B109" s="7" t="s">
        <v>76</v>
      </c>
      <c r="C109" s="8"/>
      <c r="D109" s="11"/>
      <c r="E109" s="10"/>
      <c r="F109" s="3" t="s">
        <v>40</v>
      </c>
    </row>
    <row r="110" spans="2:6" ht="4" customHeight="1" x14ac:dyDescent="0.2"/>
    <row r="111" spans="2:6" ht="20" customHeight="1" x14ac:dyDescent="0.3">
      <c r="B111" s="7" t="s">
        <v>77</v>
      </c>
      <c r="C111" s="8"/>
      <c r="D111" s="9"/>
      <c r="E111" s="10"/>
      <c r="F111" s="3" t="s">
        <v>42</v>
      </c>
    </row>
    <row r="112" spans="2:6" ht="4" customHeight="1" x14ac:dyDescent="0.2"/>
    <row r="114" spans="2:6" ht="24" customHeight="1" x14ac:dyDescent="0.2">
      <c r="B114" s="5" t="s">
        <v>78</v>
      </c>
      <c r="C114" s="6"/>
      <c r="D114" s="6"/>
      <c r="E114" s="6"/>
    </row>
    <row r="115" spans="2:6" ht="20" customHeight="1" x14ac:dyDescent="0.3">
      <c r="B115" s="7" t="s">
        <v>79</v>
      </c>
      <c r="C115" s="8"/>
      <c r="D115" s="11"/>
      <c r="E115" s="10"/>
      <c r="F115" s="3" t="s">
        <v>36</v>
      </c>
    </row>
    <row r="116" spans="2:6" ht="4" customHeight="1" x14ac:dyDescent="0.2"/>
    <row r="117" spans="2:6" ht="20" customHeight="1" x14ac:dyDescent="0.3">
      <c r="B117" s="7" t="s">
        <v>80</v>
      </c>
      <c r="C117" s="8"/>
      <c r="D117" s="13" t="str">
        <f>PHONETIC(D115)</f>
        <v/>
      </c>
      <c r="E117" s="14"/>
      <c r="F117" s="3" t="s">
        <v>38</v>
      </c>
    </row>
    <row r="118" spans="2:6" ht="4" customHeight="1" x14ac:dyDescent="0.2"/>
    <row r="119" spans="2:6" ht="20" customHeight="1" x14ac:dyDescent="0.3">
      <c r="B119" s="7" t="s">
        <v>81</v>
      </c>
      <c r="C119" s="8"/>
      <c r="D119" s="11"/>
      <c r="E119" s="10"/>
      <c r="F119" s="3" t="s">
        <v>40</v>
      </c>
    </row>
    <row r="120" spans="2:6" ht="4" customHeight="1" x14ac:dyDescent="0.2"/>
    <row r="121" spans="2:6" ht="20" customHeight="1" x14ac:dyDescent="0.3">
      <c r="B121" s="7" t="s">
        <v>82</v>
      </c>
      <c r="C121" s="8"/>
      <c r="D121" s="9"/>
      <c r="E121" s="10"/>
      <c r="F121" s="3" t="s">
        <v>42</v>
      </c>
    </row>
    <row r="122" spans="2:6" ht="4" customHeight="1" x14ac:dyDescent="0.2"/>
    <row r="124" spans="2:6" ht="24" customHeight="1" x14ac:dyDescent="0.2">
      <c r="B124" s="5" t="s">
        <v>83</v>
      </c>
      <c r="C124" s="6"/>
      <c r="D124" s="6"/>
      <c r="E124" s="6"/>
    </row>
    <row r="125" spans="2:6" ht="20" customHeight="1" x14ac:dyDescent="0.3">
      <c r="B125" s="7" t="s">
        <v>84</v>
      </c>
      <c r="C125" s="8"/>
      <c r="D125" s="11"/>
      <c r="E125" s="10"/>
      <c r="F125" s="3" t="s">
        <v>36</v>
      </c>
    </row>
    <row r="126" spans="2:6" ht="4" customHeight="1" x14ac:dyDescent="0.2"/>
    <row r="127" spans="2:6" ht="20" customHeight="1" x14ac:dyDescent="0.3">
      <c r="B127" s="7" t="s">
        <v>85</v>
      </c>
      <c r="C127" s="8"/>
      <c r="D127" s="13" t="str">
        <f>PHONETIC(D125)</f>
        <v/>
      </c>
      <c r="E127" s="14"/>
      <c r="F127" s="3" t="s">
        <v>38</v>
      </c>
    </row>
    <row r="128" spans="2:6" ht="4" customHeight="1" x14ac:dyDescent="0.2"/>
    <row r="129" spans="2:6" ht="20" customHeight="1" x14ac:dyDescent="0.3">
      <c r="B129" s="7" t="s">
        <v>86</v>
      </c>
      <c r="C129" s="8"/>
      <c r="D129" s="11"/>
      <c r="E129" s="10"/>
      <c r="F129" s="3" t="s">
        <v>40</v>
      </c>
    </row>
    <row r="130" spans="2:6" ht="4" customHeight="1" x14ac:dyDescent="0.2"/>
    <row r="131" spans="2:6" ht="20" customHeight="1" x14ac:dyDescent="0.3">
      <c r="B131" s="7" t="s">
        <v>87</v>
      </c>
      <c r="C131" s="8"/>
      <c r="D131" s="9"/>
      <c r="E131" s="10"/>
      <c r="F131" s="3" t="s">
        <v>42</v>
      </c>
    </row>
    <row r="132" spans="2:6" ht="4" customHeight="1" x14ac:dyDescent="0.2"/>
    <row r="134" spans="2:6" ht="24" customHeight="1" x14ac:dyDescent="0.2">
      <c r="B134" s="5" t="s">
        <v>88</v>
      </c>
      <c r="C134" s="6"/>
      <c r="D134" s="6"/>
      <c r="E134" s="6"/>
    </row>
    <row r="135" spans="2:6" ht="20" customHeight="1" x14ac:dyDescent="0.3">
      <c r="B135" s="7" t="s">
        <v>89</v>
      </c>
      <c r="C135" s="8"/>
      <c r="D135" s="11"/>
      <c r="E135" s="10"/>
      <c r="F135" s="3" t="s">
        <v>36</v>
      </c>
    </row>
    <row r="136" spans="2:6" ht="4" customHeight="1" x14ac:dyDescent="0.2"/>
    <row r="137" spans="2:6" ht="20" customHeight="1" x14ac:dyDescent="0.3">
      <c r="B137" s="7" t="s">
        <v>90</v>
      </c>
      <c r="C137" s="8"/>
      <c r="D137" s="13" t="str">
        <f>PHONETIC(D135)</f>
        <v/>
      </c>
      <c r="E137" s="14"/>
      <c r="F137" s="3" t="s">
        <v>38</v>
      </c>
    </row>
    <row r="138" spans="2:6" ht="4" customHeight="1" x14ac:dyDescent="0.2"/>
    <row r="139" spans="2:6" ht="20" customHeight="1" x14ac:dyDescent="0.3">
      <c r="B139" s="7" t="s">
        <v>91</v>
      </c>
      <c r="C139" s="8"/>
      <c r="D139" s="11"/>
      <c r="E139" s="10"/>
      <c r="F139" s="3" t="s">
        <v>40</v>
      </c>
    </row>
    <row r="140" spans="2:6" ht="4" customHeight="1" x14ac:dyDescent="0.2"/>
    <row r="141" spans="2:6" ht="20" customHeight="1" x14ac:dyDescent="0.3">
      <c r="B141" s="7" t="s">
        <v>92</v>
      </c>
      <c r="C141" s="8"/>
      <c r="D141" s="9"/>
      <c r="E141" s="10"/>
      <c r="F141" s="3" t="s">
        <v>42</v>
      </c>
    </row>
    <row r="142" spans="2:6" ht="4" customHeight="1" x14ac:dyDescent="0.2"/>
    <row r="144" spans="2:6" ht="24" customHeight="1" x14ac:dyDescent="0.2">
      <c r="B144" s="5" t="s">
        <v>93</v>
      </c>
      <c r="C144" s="6"/>
      <c r="D144" s="6"/>
      <c r="E144" s="6"/>
    </row>
    <row r="145" spans="2:6" ht="20" customHeight="1" x14ac:dyDescent="0.3">
      <c r="B145" s="7" t="s">
        <v>94</v>
      </c>
      <c r="C145" s="8"/>
      <c r="D145" s="11"/>
      <c r="E145" s="10"/>
      <c r="F145" s="3" t="s">
        <v>36</v>
      </c>
    </row>
    <row r="146" spans="2:6" ht="4" customHeight="1" x14ac:dyDescent="0.2"/>
    <row r="147" spans="2:6" ht="20" customHeight="1" x14ac:dyDescent="0.3">
      <c r="B147" s="7" t="s">
        <v>95</v>
      </c>
      <c r="C147" s="8"/>
      <c r="D147" s="13" t="str">
        <f>PHONETIC(D145)</f>
        <v/>
      </c>
      <c r="E147" s="14"/>
      <c r="F147" s="3" t="s">
        <v>38</v>
      </c>
    </row>
    <row r="148" spans="2:6" ht="4" customHeight="1" x14ac:dyDescent="0.2"/>
    <row r="149" spans="2:6" ht="20" customHeight="1" x14ac:dyDescent="0.3">
      <c r="B149" s="7" t="s">
        <v>96</v>
      </c>
      <c r="C149" s="8"/>
      <c r="D149" s="11"/>
      <c r="E149" s="10"/>
      <c r="F149" s="3" t="s">
        <v>40</v>
      </c>
    </row>
    <row r="150" spans="2:6" ht="4" customHeight="1" x14ac:dyDescent="0.2"/>
    <row r="151" spans="2:6" ht="20" customHeight="1" x14ac:dyDescent="0.3">
      <c r="B151" s="7" t="s">
        <v>97</v>
      </c>
      <c r="C151" s="8"/>
      <c r="D151" s="9"/>
      <c r="E151" s="10"/>
      <c r="F151" s="3" t="s">
        <v>42</v>
      </c>
    </row>
    <row r="152" spans="2:6" ht="4" customHeight="1" x14ac:dyDescent="0.2"/>
    <row r="154" spans="2:6" ht="24" customHeight="1" x14ac:dyDescent="0.2">
      <c r="B154" s="5" t="s">
        <v>98</v>
      </c>
      <c r="C154" s="6"/>
      <c r="D154" s="6"/>
      <c r="E154" s="6"/>
    </row>
    <row r="155" spans="2:6" ht="20" customHeight="1" x14ac:dyDescent="0.3">
      <c r="B155" s="7" t="s">
        <v>99</v>
      </c>
      <c r="C155" s="8"/>
      <c r="D155" s="11"/>
      <c r="E155" s="10"/>
      <c r="F155" s="3" t="s">
        <v>36</v>
      </c>
    </row>
    <row r="156" spans="2:6" ht="4" customHeight="1" x14ac:dyDescent="0.2"/>
    <row r="157" spans="2:6" ht="20" customHeight="1" x14ac:dyDescent="0.3">
      <c r="B157" s="7" t="s">
        <v>100</v>
      </c>
      <c r="C157" s="8"/>
      <c r="D157" s="13" t="str">
        <f>PHONETIC(D155)</f>
        <v/>
      </c>
      <c r="E157" s="14"/>
      <c r="F157" s="3" t="s">
        <v>38</v>
      </c>
    </row>
    <row r="158" spans="2:6" ht="4" customHeight="1" x14ac:dyDescent="0.2"/>
    <row r="159" spans="2:6" ht="20" customHeight="1" x14ac:dyDescent="0.3">
      <c r="B159" s="7" t="s">
        <v>101</v>
      </c>
      <c r="C159" s="8"/>
      <c r="D159" s="11"/>
      <c r="E159" s="10"/>
      <c r="F159" s="3" t="s">
        <v>40</v>
      </c>
    </row>
    <row r="160" spans="2:6" ht="4" customHeight="1" x14ac:dyDescent="0.2"/>
    <row r="161" spans="2:6" ht="20" customHeight="1" x14ac:dyDescent="0.3">
      <c r="B161" s="7" t="s">
        <v>102</v>
      </c>
      <c r="C161" s="8"/>
      <c r="D161" s="9"/>
      <c r="E161" s="10"/>
      <c r="F161" s="3" t="s">
        <v>42</v>
      </c>
    </row>
    <row r="162" spans="2:6" ht="4" customHeight="1" x14ac:dyDescent="0.2"/>
    <row r="164" spans="2:6" ht="24" customHeight="1" x14ac:dyDescent="0.2">
      <c r="B164" s="5" t="s">
        <v>103</v>
      </c>
      <c r="C164" s="6"/>
      <c r="D164" s="6"/>
      <c r="E164" s="6"/>
    </row>
    <row r="165" spans="2:6" ht="20" customHeight="1" x14ac:dyDescent="0.3">
      <c r="B165" s="7" t="s">
        <v>104</v>
      </c>
      <c r="C165" s="8"/>
      <c r="D165" s="11"/>
      <c r="E165" s="10"/>
      <c r="F165" s="3" t="s">
        <v>36</v>
      </c>
    </row>
    <row r="166" spans="2:6" ht="4" customHeight="1" x14ac:dyDescent="0.2"/>
    <row r="167" spans="2:6" ht="20" customHeight="1" x14ac:dyDescent="0.3">
      <c r="B167" s="7" t="s">
        <v>105</v>
      </c>
      <c r="C167" s="8"/>
      <c r="D167" s="13" t="str">
        <f>PHONETIC(D165)</f>
        <v/>
      </c>
      <c r="E167" s="14"/>
      <c r="F167" s="3" t="s">
        <v>38</v>
      </c>
    </row>
    <row r="168" spans="2:6" ht="4" customHeight="1" x14ac:dyDescent="0.2"/>
    <row r="169" spans="2:6" ht="20" customHeight="1" x14ac:dyDescent="0.3">
      <c r="B169" s="7" t="s">
        <v>106</v>
      </c>
      <c r="C169" s="8"/>
      <c r="D169" s="11"/>
      <c r="E169" s="10"/>
      <c r="F169" s="3" t="s">
        <v>40</v>
      </c>
    </row>
    <row r="170" spans="2:6" ht="4" customHeight="1" x14ac:dyDescent="0.2"/>
    <row r="171" spans="2:6" ht="20" customHeight="1" x14ac:dyDescent="0.3">
      <c r="B171" s="7" t="s">
        <v>107</v>
      </c>
      <c r="C171" s="8"/>
      <c r="D171" s="9"/>
      <c r="E171" s="10"/>
      <c r="F171" s="3" t="s">
        <v>42</v>
      </c>
    </row>
    <row r="172" spans="2:6" ht="4" customHeight="1" x14ac:dyDescent="0.2"/>
    <row r="174" spans="2:6" ht="24" customHeight="1" x14ac:dyDescent="0.2">
      <c r="B174" s="5" t="str">
        <f>IF($D$5="ハーフの部（21km）", "  5. 選手情報 【選手 15】 (※ハーフの部は対象外)", "  5. 選手情報 【選手 15】")</f>
        <v xml:space="preserve">  5. 選手情報 【選手 15】</v>
      </c>
      <c r="C174" s="6"/>
      <c r="D174" s="6"/>
      <c r="E174" s="6"/>
    </row>
    <row r="175" spans="2:6" ht="20" customHeight="1" x14ac:dyDescent="0.3">
      <c r="B175" s="7" t="str">
        <f>IF($D$5="ハーフの部（21km）", "", "選手15 氏名")</f>
        <v>選手15 氏名</v>
      </c>
      <c r="C175" s="8"/>
      <c r="D175" s="11"/>
      <c r="E175" s="10"/>
      <c r="F175" s="3" t="str">
        <f>IF($D$5="ハーフの部（21km）", "", " ※ ※姓名の間にスペースを入れてください")</f>
        <v xml:space="preserve"> ※ ※姓名の間にスペースを入れてください</v>
      </c>
    </row>
    <row r="176" spans="2:6" ht="4" customHeight="1" x14ac:dyDescent="0.2"/>
    <row r="177" spans="2:6" ht="20" customHeight="1" x14ac:dyDescent="0.3">
      <c r="B177" s="7" t="str">
        <f>IF($D$5="ハーフの部（21km）", "", "選手15 フリガナ")</f>
        <v>選手15 フリガナ</v>
      </c>
      <c r="C177" s="8"/>
      <c r="D177" s="13" t="str">
        <f>PHONETIC(D175)</f>
        <v/>
      </c>
      <c r="E177" s="14"/>
      <c r="F177" s="3" t="str">
        <f>IF($D$5="ハーフの部（21km）", "", " ※ ※姓と名の間にスペースを入れてカタカナで入力してください（自動入力・修正可）")</f>
        <v xml:space="preserve"> ※ ※姓と名の間にスペースを入れてカタカナで入力してください（自動入力・修正可）</v>
      </c>
    </row>
    <row r="178" spans="2:6" ht="4" customHeight="1" x14ac:dyDescent="0.2"/>
    <row r="179" spans="2:6" ht="20" customHeight="1" x14ac:dyDescent="0.3">
      <c r="B179" s="7" t="str">
        <f>IF($D$5="ハーフの部（21km）", "", "選手15 性別")</f>
        <v>選手15 性別</v>
      </c>
      <c r="C179" s="8"/>
      <c r="D179" s="11"/>
      <c r="E179" s="10"/>
      <c r="F179" s="3" t="str">
        <f>IF($D$5="ハーフの部（21km）", "", " ※ ※リストから選択")</f>
        <v xml:space="preserve"> ※ ※リストから選択</v>
      </c>
    </row>
    <row r="180" spans="2:6" ht="4" customHeight="1" x14ac:dyDescent="0.2"/>
    <row r="181" spans="2:6" ht="20" customHeight="1" x14ac:dyDescent="0.3">
      <c r="B181" s="7" t="str">
        <f>IF($D$5="ハーフの部（21km）", "", "選手15 年齢")</f>
        <v>選手15 年齢</v>
      </c>
      <c r="C181" s="8"/>
      <c r="D181" s="9"/>
      <c r="E181" s="10"/>
      <c r="F181" s="3" t="str">
        <f>IF($D$5="ハーフの部（21km）", "", " ※ ※半角数字で入力")</f>
        <v xml:space="preserve"> ※ ※半角数字で入力</v>
      </c>
    </row>
    <row r="182" spans="2:6" ht="4" customHeight="1" x14ac:dyDescent="0.2"/>
    <row r="184" spans="2:6" ht="24" customHeight="1" x14ac:dyDescent="0.2">
      <c r="B184" s="5" t="str">
        <f>IF($D$5="ハーフの部（21km）", "  5. 選手情報 【選手 16】 (※ハーフの部は対象外)", "  5. 選手情報 【選手 16】")</f>
        <v xml:space="preserve">  5. 選手情報 【選手 16】</v>
      </c>
      <c r="C184" s="6"/>
      <c r="D184" s="6"/>
      <c r="E184" s="6"/>
    </row>
    <row r="185" spans="2:6" ht="20" customHeight="1" x14ac:dyDescent="0.3">
      <c r="B185" s="7" t="str">
        <f>IF($D$5="ハーフの部（21km）", "", "選手16 氏名")</f>
        <v>選手16 氏名</v>
      </c>
      <c r="C185" s="8"/>
      <c r="D185" s="11"/>
      <c r="E185" s="10"/>
      <c r="F185" s="3" t="str">
        <f>IF($D$5="ハーフの部（21km）", "", " ※ ※姓名の間にスペースを入れてください")</f>
        <v xml:space="preserve"> ※ ※姓名の間にスペースを入れてください</v>
      </c>
    </row>
    <row r="186" spans="2:6" ht="4" customHeight="1" x14ac:dyDescent="0.2"/>
    <row r="187" spans="2:6" ht="20" customHeight="1" x14ac:dyDescent="0.3">
      <c r="B187" s="7" t="str">
        <f>IF($D$5="ハーフの部（21km）", "", "選手16 フリガナ")</f>
        <v>選手16 フリガナ</v>
      </c>
      <c r="C187" s="8"/>
      <c r="D187" s="13" t="str">
        <f>PHONETIC(D185)</f>
        <v/>
      </c>
      <c r="E187" s="14"/>
      <c r="F187" s="3" t="str">
        <f>IF($D$5="ハーフの部（21km）", "", " ※ ※姓と名の間にスペースを入れてカタカナで入力してください（自動入力・修正可）")</f>
        <v xml:space="preserve"> ※ ※姓と名の間にスペースを入れてカタカナで入力してください（自動入力・修正可）</v>
      </c>
    </row>
    <row r="188" spans="2:6" ht="4" customHeight="1" x14ac:dyDescent="0.2"/>
    <row r="189" spans="2:6" ht="20" customHeight="1" x14ac:dyDescent="0.3">
      <c r="B189" s="7" t="str">
        <f>IF($D$5="ハーフの部（21km）", "", "選手16 性別")</f>
        <v>選手16 性別</v>
      </c>
      <c r="C189" s="8"/>
      <c r="D189" s="11"/>
      <c r="E189" s="10"/>
      <c r="F189" s="3" t="str">
        <f>IF($D$5="ハーフの部（21km）", "", " ※ ※リストから選択")</f>
        <v xml:space="preserve"> ※ ※リストから選択</v>
      </c>
    </row>
    <row r="190" spans="2:6" ht="4" customHeight="1" x14ac:dyDescent="0.2"/>
    <row r="191" spans="2:6" ht="20" customHeight="1" x14ac:dyDescent="0.3">
      <c r="B191" s="7" t="str">
        <f>IF($D$5="ハーフの部（21km）", "", "選手16 年齢")</f>
        <v>選手16 年齢</v>
      </c>
      <c r="C191" s="8"/>
      <c r="D191" s="9"/>
      <c r="E191" s="10"/>
      <c r="F191" s="3" t="str">
        <f>IF($D$5="ハーフの部（21km）", "", " ※ ※半角数字で入力")</f>
        <v xml:space="preserve"> ※ ※半角数字で入力</v>
      </c>
    </row>
    <row r="192" spans="2:6" ht="4" customHeight="1" x14ac:dyDescent="0.2"/>
    <row r="194" spans="2:6" ht="24" customHeight="1" x14ac:dyDescent="0.2">
      <c r="B194" s="5" t="str">
        <f>IF($D$5="ハーフの部（21km）", "  5. 選手情報 【選手 17】 (※ハーフの部は対象外)", "  5. 選手情報 【選手 17】")</f>
        <v xml:space="preserve">  5. 選手情報 【選手 17】</v>
      </c>
      <c r="C194" s="6"/>
      <c r="D194" s="6"/>
      <c r="E194" s="6"/>
    </row>
    <row r="195" spans="2:6" ht="20" customHeight="1" x14ac:dyDescent="0.3">
      <c r="B195" s="7" t="str">
        <f>IF($D$5="ハーフの部（21km）", "", "選手17 氏名")</f>
        <v>選手17 氏名</v>
      </c>
      <c r="C195" s="8"/>
      <c r="D195" s="11"/>
      <c r="E195" s="10"/>
      <c r="F195" s="3" t="str">
        <f>IF($D$5="ハーフの部（21km）", "", " ※ ※姓名の間にスペースを入れてください")</f>
        <v xml:space="preserve"> ※ ※姓名の間にスペースを入れてください</v>
      </c>
    </row>
    <row r="196" spans="2:6" ht="4" customHeight="1" x14ac:dyDescent="0.2"/>
    <row r="197" spans="2:6" ht="20" customHeight="1" x14ac:dyDescent="0.3">
      <c r="B197" s="7" t="str">
        <f>IF($D$5="ハーフの部（21km）", "", "選手17 フリガナ")</f>
        <v>選手17 フリガナ</v>
      </c>
      <c r="C197" s="8"/>
      <c r="D197" s="13" t="str">
        <f>PHONETIC(D195)</f>
        <v/>
      </c>
      <c r="E197" s="14"/>
      <c r="F197" s="3" t="str">
        <f>IF($D$5="ハーフの部（21km）", "", " ※ ※姓と名の間にスペースを入れてカタカナで入力してください（自動入力・修正可）")</f>
        <v xml:space="preserve"> ※ ※姓と名の間にスペースを入れてカタカナで入力してください（自動入力・修正可）</v>
      </c>
    </row>
    <row r="198" spans="2:6" ht="4" customHeight="1" x14ac:dyDescent="0.2"/>
    <row r="199" spans="2:6" ht="20" customHeight="1" x14ac:dyDescent="0.3">
      <c r="B199" s="7" t="str">
        <f>IF($D$5="ハーフの部（21km）", "", "選手17 性別")</f>
        <v>選手17 性別</v>
      </c>
      <c r="C199" s="8"/>
      <c r="D199" s="11"/>
      <c r="E199" s="10"/>
      <c r="F199" s="3" t="str">
        <f>IF($D$5="ハーフの部（21km）", "", " ※ ※リストから選択")</f>
        <v xml:space="preserve"> ※ ※リストから選択</v>
      </c>
    </row>
    <row r="200" spans="2:6" ht="4" customHeight="1" x14ac:dyDescent="0.2"/>
    <row r="201" spans="2:6" ht="20" customHeight="1" x14ac:dyDescent="0.3">
      <c r="B201" s="7" t="str">
        <f>IF($D$5="ハーフの部（21km）", "", "選手17 年齢")</f>
        <v>選手17 年齢</v>
      </c>
      <c r="C201" s="8"/>
      <c r="D201" s="9"/>
      <c r="E201" s="10"/>
      <c r="F201" s="3" t="str">
        <f>IF($D$5="ハーフの部（21km）", "", " ※ ※半角数字で入力")</f>
        <v xml:space="preserve"> ※ ※半角数字で入力</v>
      </c>
    </row>
    <row r="202" spans="2:6" ht="4" customHeight="1" x14ac:dyDescent="0.2"/>
    <row r="204" spans="2:6" ht="24" customHeight="1" x14ac:dyDescent="0.2">
      <c r="B204" s="5" t="str">
        <f>IF($D$5="ハーフの部（21km）", "  5. 選手情報 【選手 18】 (※ハーフの部は対象外)", "  5. 選手情報 【選手 18】")</f>
        <v xml:space="preserve">  5. 選手情報 【選手 18】</v>
      </c>
      <c r="C204" s="6"/>
      <c r="D204" s="6"/>
      <c r="E204" s="6"/>
    </row>
    <row r="205" spans="2:6" ht="20" customHeight="1" x14ac:dyDescent="0.3">
      <c r="B205" s="7" t="str">
        <f>IF($D$5="ハーフの部（21km）", "", "選手18 氏名")</f>
        <v>選手18 氏名</v>
      </c>
      <c r="C205" s="8"/>
      <c r="D205" s="11"/>
      <c r="E205" s="10"/>
      <c r="F205" s="3" t="str">
        <f>IF($D$5="ハーフの部（21km）", "", " ※ ※姓名の間にスペースを入れてください")</f>
        <v xml:space="preserve"> ※ ※姓名の間にスペースを入れてください</v>
      </c>
    </row>
    <row r="206" spans="2:6" ht="4" customHeight="1" x14ac:dyDescent="0.2"/>
    <row r="207" spans="2:6" ht="20" customHeight="1" x14ac:dyDescent="0.3">
      <c r="B207" s="7" t="str">
        <f>IF($D$5="ハーフの部（21km）", "", "選手18 フリガナ")</f>
        <v>選手18 フリガナ</v>
      </c>
      <c r="C207" s="8"/>
      <c r="D207" s="13" t="str">
        <f>PHONETIC(D205)</f>
        <v/>
      </c>
      <c r="E207" s="14"/>
      <c r="F207" s="3" t="str">
        <f>IF($D$5="ハーフの部（21km）", "", " ※ ※姓と名の間にスペースを入れてカタカナで入力してください（自動入力・修正可）")</f>
        <v xml:space="preserve"> ※ ※姓と名の間にスペースを入れてカタカナで入力してください（自動入力・修正可）</v>
      </c>
    </row>
    <row r="208" spans="2:6" ht="4" customHeight="1" x14ac:dyDescent="0.2"/>
    <row r="209" spans="2:6" ht="20" customHeight="1" x14ac:dyDescent="0.3">
      <c r="B209" s="7" t="str">
        <f>IF($D$5="ハーフの部（21km）", "", "選手18 性別")</f>
        <v>選手18 性別</v>
      </c>
      <c r="C209" s="8"/>
      <c r="D209" s="11"/>
      <c r="E209" s="10"/>
      <c r="F209" s="3" t="str">
        <f>IF($D$5="ハーフの部（21km）", "", " ※ ※リストから選択")</f>
        <v xml:space="preserve"> ※ ※リストから選択</v>
      </c>
    </row>
    <row r="210" spans="2:6" ht="4" customHeight="1" x14ac:dyDescent="0.2"/>
    <row r="211" spans="2:6" ht="20" customHeight="1" x14ac:dyDescent="0.3">
      <c r="B211" s="7" t="str">
        <f>IF($D$5="ハーフの部（21km）", "", "選手18 年齢")</f>
        <v>選手18 年齢</v>
      </c>
      <c r="C211" s="8"/>
      <c r="D211" s="9"/>
      <c r="E211" s="10"/>
      <c r="F211" s="3" t="str">
        <f>IF($D$5="ハーフの部（21km）", "", " ※ ※半角数字で入力")</f>
        <v xml:space="preserve"> ※ ※半角数字で入力</v>
      </c>
    </row>
    <row r="212" spans="2:6" ht="4" customHeight="1" x14ac:dyDescent="0.2"/>
    <row r="214" spans="2:6" ht="24" customHeight="1" x14ac:dyDescent="0.2">
      <c r="B214" s="5" t="str">
        <f>IF($D$5="ハーフの部（21km）", "  5. 選手情報 【選手 19】 (※ハーフの部は対象外)", "  5. 選手情報 【選手 19】")</f>
        <v xml:space="preserve">  5. 選手情報 【選手 19】</v>
      </c>
      <c r="C214" s="6"/>
      <c r="D214" s="6"/>
      <c r="E214" s="6"/>
    </row>
    <row r="215" spans="2:6" ht="20" customHeight="1" x14ac:dyDescent="0.3">
      <c r="B215" s="7" t="str">
        <f>IF($D$5="ハーフの部（21km）", "", "選手19 氏名")</f>
        <v>選手19 氏名</v>
      </c>
      <c r="C215" s="8"/>
      <c r="D215" s="11"/>
      <c r="E215" s="10"/>
      <c r="F215" s="3" t="str">
        <f>IF($D$5="ハーフの部（21km）", "", " ※ ※姓名の間にスペースを入れてください")</f>
        <v xml:space="preserve"> ※ ※姓名の間にスペースを入れてください</v>
      </c>
    </row>
    <row r="216" spans="2:6" ht="4" customHeight="1" x14ac:dyDescent="0.2"/>
    <row r="217" spans="2:6" ht="20" customHeight="1" x14ac:dyDescent="0.3">
      <c r="B217" s="7" t="str">
        <f>IF($D$5="ハーフの部（21km）", "", "選手19 フリガナ")</f>
        <v>選手19 フリガナ</v>
      </c>
      <c r="C217" s="8"/>
      <c r="D217" s="13" t="str">
        <f>PHONETIC(D215)</f>
        <v/>
      </c>
      <c r="E217" s="14"/>
      <c r="F217" s="3" t="str">
        <f>IF($D$5="ハーフの部（21km）", "", " ※ ※姓と名の間にスペースを入れてカタカナで入力してください（自動入力・修正可）")</f>
        <v xml:space="preserve"> ※ ※姓と名の間にスペースを入れてカタカナで入力してください（自動入力・修正可）</v>
      </c>
    </row>
    <row r="218" spans="2:6" ht="4" customHeight="1" x14ac:dyDescent="0.2"/>
    <row r="219" spans="2:6" ht="20" customHeight="1" x14ac:dyDescent="0.3">
      <c r="B219" s="7" t="str">
        <f>IF($D$5="ハーフの部（21km）", "", "選手19 性別")</f>
        <v>選手19 性別</v>
      </c>
      <c r="C219" s="8"/>
      <c r="D219" s="11"/>
      <c r="E219" s="10"/>
      <c r="F219" s="3" t="str">
        <f>IF($D$5="ハーフの部（21km）", "", " ※ ※リストから選択")</f>
        <v xml:space="preserve"> ※ ※リストから選択</v>
      </c>
    </row>
    <row r="220" spans="2:6" ht="4" customHeight="1" x14ac:dyDescent="0.2"/>
    <row r="221" spans="2:6" ht="20" customHeight="1" x14ac:dyDescent="0.3">
      <c r="B221" s="7" t="str">
        <f>IF($D$5="ハーフの部（21km）", "", "選手19 年齢")</f>
        <v>選手19 年齢</v>
      </c>
      <c r="C221" s="8"/>
      <c r="D221" s="9"/>
      <c r="E221" s="10"/>
      <c r="F221" s="3" t="str">
        <f>IF($D$5="ハーフの部（21km）", "", " ※ ※半角数字で入力")</f>
        <v xml:space="preserve"> ※ ※半角数字で入力</v>
      </c>
    </row>
    <row r="222" spans="2:6" ht="4" customHeight="1" x14ac:dyDescent="0.2"/>
    <row r="224" spans="2:6" ht="24" customHeight="1" x14ac:dyDescent="0.2">
      <c r="B224" s="5" t="str">
        <f>IF($D$5="ハーフの部（21km）", "  5. 選手情報 【選手 20】 (※ハーフの部は対象外)", "  5. 選手情報 【選手 20】")</f>
        <v xml:space="preserve">  5. 選手情報 【選手 20】</v>
      </c>
      <c r="C224" s="6"/>
      <c r="D224" s="6"/>
      <c r="E224" s="6"/>
    </row>
    <row r="225" spans="2:6" ht="20" customHeight="1" x14ac:dyDescent="0.3">
      <c r="B225" s="7" t="str">
        <f>IF($D$5="ハーフの部（21km）", "", "選手20 氏名")</f>
        <v>選手20 氏名</v>
      </c>
      <c r="C225" s="8"/>
      <c r="D225" s="11"/>
      <c r="E225" s="10"/>
      <c r="F225" s="3" t="str">
        <f>IF($D$5="ハーフの部（21km）", "", " ※ ※姓名の間にスペースを入れてください")</f>
        <v xml:space="preserve"> ※ ※姓名の間にスペースを入れてください</v>
      </c>
    </row>
    <row r="226" spans="2:6" ht="4" customHeight="1" x14ac:dyDescent="0.2"/>
    <row r="227" spans="2:6" ht="20" customHeight="1" x14ac:dyDescent="0.3">
      <c r="B227" s="7" t="str">
        <f>IF($D$5="ハーフの部（21km）", "", "選手20 フリガナ")</f>
        <v>選手20 フリガナ</v>
      </c>
      <c r="C227" s="8"/>
      <c r="D227" s="13" t="str">
        <f>PHONETIC(D225)</f>
        <v/>
      </c>
      <c r="E227" s="14"/>
      <c r="F227" s="3" t="str">
        <f>IF($D$5="ハーフの部（21km）", "", " ※ ※姓と名の間にスペースを入れてカタカナで入力してください（自動入力・修正可）")</f>
        <v xml:space="preserve"> ※ ※姓と名の間にスペースを入れてカタカナで入力してください（自動入力・修正可）</v>
      </c>
    </row>
    <row r="228" spans="2:6" ht="4" customHeight="1" x14ac:dyDescent="0.2"/>
    <row r="229" spans="2:6" ht="20" customHeight="1" x14ac:dyDescent="0.3">
      <c r="B229" s="7" t="str">
        <f>IF($D$5="ハーフの部（21km）", "", "選手20 性別")</f>
        <v>選手20 性別</v>
      </c>
      <c r="C229" s="8"/>
      <c r="D229" s="11"/>
      <c r="E229" s="10"/>
      <c r="F229" s="3" t="str">
        <f>IF($D$5="ハーフの部（21km）", "", " ※ ※リストから選択")</f>
        <v xml:space="preserve"> ※ ※リストから選択</v>
      </c>
    </row>
    <row r="230" spans="2:6" ht="4" customHeight="1" x14ac:dyDescent="0.2"/>
    <row r="231" spans="2:6" ht="20" customHeight="1" x14ac:dyDescent="0.3">
      <c r="B231" s="7" t="str">
        <f>IF($D$5="ハーフの部（21km）", "", "選手20 年齢")</f>
        <v>選手20 年齢</v>
      </c>
      <c r="C231" s="8"/>
      <c r="D231" s="9"/>
      <c r="E231" s="10"/>
      <c r="F231" s="3" t="str">
        <f>IF($D$5="ハーフの部（21km）", "", " ※ ※半角数字で入力")</f>
        <v xml:space="preserve"> ※ ※半角数字で入力</v>
      </c>
    </row>
    <row r="232" spans="2:6" ht="4" customHeight="1" x14ac:dyDescent="0.2"/>
    <row r="234" spans="2:6" ht="24" customHeight="1" x14ac:dyDescent="0.2">
      <c r="B234" s="5" t="s">
        <v>108</v>
      </c>
      <c r="C234" s="6"/>
      <c r="D234" s="6"/>
      <c r="E234" s="6"/>
    </row>
    <row r="235" spans="2:6" ht="22" customHeight="1" x14ac:dyDescent="0.3">
      <c r="B235" s="7" t="s">
        <v>109</v>
      </c>
      <c r="C235" s="8"/>
      <c r="D235" s="12"/>
      <c r="E235" s="10"/>
      <c r="F235" s="4" t="s">
        <v>110</v>
      </c>
    </row>
    <row r="236" spans="2:6" ht="6" customHeight="1" x14ac:dyDescent="0.2"/>
    <row r="237" spans="2:6" ht="22" customHeight="1" x14ac:dyDescent="0.3">
      <c r="B237" s="7" t="s">
        <v>111</v>
      </c>
      <c r="C237" s="8"/>
      <c r="D237" s="12"/>
      <c r="E237" s="10"/>
      <c r="F237" s="4" t="s">
        <v>112</v>
      </c>
    </row>
    <row r="238" spans="2:6" ht="6" customHeight="1" x14ac:dyDescent="0.2"/>
    <row r="239" spans="2:6" ht="22" customHeight="1" x14ac:dyDescent="0.3">
      <c r="B239" s="7" t="s">
        <v>113</v>
      </c>
      <c r="C239" s="8"/>
      <c r="D239" s="16">
        <f>IF(OR(D7="4職場仲間",D7="5マスターズ"), IF(D237&lt;&gt;0,"子供は0名にして下さい！",(D235*3600)+(D237*2000)), IF(D7="7ジュニア", IF(D235&lt;&gt;0,"大人は0名にして下さい！",(D235*3600)+(D237*2000)), IF(D5="ハーフの部（21km）", IF((D235+D237)&gt;14,"合計14名以内にして下さい！",(D235*3600)+(D237*2000)), IF((D235+D237)&gt;20,"合計20名以内にして下さい！",(D235*3600)+(D237*2000)))))</f>
        <v>0</v>
      </c>
      <c r="E239" s="8"/>
      <c r="F239" s="4" t="s">
        <v>114</v>
      </c>
    </row>
    <row r="240" spans="2:6" ht="6" customHeight="1" x14ac:dyDescent="0.2"/>
    <row r="241" spans="2:6" ht="22" customHeight="1" x14ac:dyDescent="0.3">
      <c r="B241" s="7" t="s">
        <v>115</v>
      </c>
      <c r="C241" s="8"/>
      <c r="D241" s="12"/>
      <c r="E241" s="10"/>
      <c r="F241" s="4" t="s">
        <v>116</v>
      </c>
    </row>
    <row r="242" spans="2:6" ht="6" customHeight="1" x14ac:dyDescent="0.2"/>
    <row r="243" spans="2:6" ht="22" customHeight="1" x14ac:dyDescent="0.3">
      <c r="B243" s="7" t="s">
        <v>117</v>
      </c>
      <c r="C243" s="8"/>
      <c r="D243" s="12"/>
      <c r="E243" s="10"/>
      <c r="F243" s="4" t="s">
        <v>116</v>
      </c>
    </row>
    <row r="244" spans="2:6" ht="6" customHeight="1" x14ac:dyDescent="0.2"/>
    <row r="245" spans="2:6" ht="22" customHeight="1" x14ac:dyDescent="0.3">
      <c r="B245" s="7" t="s">
        <v>118</v>
      </c>
      <c r="C245" s="8"/>
      <c r="D245" s="11"/>
      <c r="E245" s="10"/>
      <c r="F245" s="4" t="s">
        <v>119</v>
      </c>
    </row>
    <row r="246" spans="2:6" ht="6" customHeight="1" x14ac:dyDescent="0.2"/>
    <row r="247" spans="2:6" ht="22" customHeight="1" x14ac:dyDescent="0.3">
      <c r="B247" s="7" t="s">
        <v>120</v>
      </c>
      <c r="C247" s="8"/>
      <c r="D247" s="11"/>
      <c r="E247" s="10"/>
      <c r="F247" s="4" t="s">
        <v>121</v>
      </c>
    </row>
    <row r="248" spans="2:6" ht="6" customHeight="1" x14ac:dyDescent="0.2"/>
    <row r="249" spans="2:6" ht="22" customHeight="1" x14ac:dyDescent="0.3">
      <c r="B249" s="7" t="s">
        <v>122</v>
      </c>
      <c r="C249" s="8"/>
      <c r="D249" s="11"/>
      <c r="E249" s="10"/>
      <c r="F249" s="4" t="s">
        <v>123</v>
      </c>
    </row>
    <row r="250" spans="2:6" ht="6" customHeight="1" x14ac:dyDescent="0.2"/>
    <row r="251" spans="2:6" ht="22" customHeight="1" x14ac:dyDescent="0.3">
      <c r="B251" s="7" t="s">
        <v>124</v>
      </c>
      <c r="C251" s="8"/>
      <c r="D251" s="12"/>
      <c r="E251" s="10"/>
      <c r="F251" s="4" t="s">
        <v>125</v>
      </c>
    </row>
    <row r="252" spans="2:6" ht="6" customHeight="1" x14ac:dyDescent="0.2"/>
    <row r="254" spans="2:6" x14ac:dyDescent="0.2">
      <c r="B254" s="19" t="s">
        <v>126</v>
      </c>
      <c r="C254" s="20"/>
      <c r="D254" s="20"/>
      <c r="E254" s="20"/>
      <c r="F254" s="20"/>
    </row>
    <row r="255" spans="2:6" x14ac:dyDescent="0.2">
      <c r="B255" s="20"/>
      <c r="C255" s="20"/>
      <c r="D255" s="20"/>
      <c r="E255" s="20"/>
      <c r="F255" s="20"/>
    </row>
    <row r="256" spans="2:6" x14ac:dyDescent="0.2">
      <c r="B256" s="20"/>
      <c r="C256" s="20"/>
      <c r="D256" s="20"/>
      <c r="E256" s="20"/>
      <c r="F256" s="20"/>
    </row>
    <row r="257" spans="2:6" x14ac:dyDescent="0.2">
      <c r="B257" s="20"/>
      <c r="C257" s="20"/>
      <c r="D257" s="20"/>
      <c r="E257" s="20"/>
      <c r="F257" s="20"/>
    </row>
    <row r="258" spans="2:6" x14ac:dyDescent="0.2">
      <c r="B258" s="20"/>
      <c r="C258" s="20"/>
      <c r="D258" s="20"/>
      <c r="E258" s="20"/>
      <c r="F258" s="20"/>
    </row>
    <row r="259" spans="2:6" x14ac:dyDescent="0.2">
      <c r="B259" s="20"/>
      <c r="C259" s="20"/>
      <c r="D259" s="20"/>
      <c r="E259" s="20"/>
      <c r="F259" s="20"/>
    </row>
    <row r="260" spans="2:6" x14ac:dyDescent="0.2">
      <c r="B260" s="20"/>
      <c r="C260" s="20"/>
      <c r="D260" s="20"/>
      <c r="E260" s="20"/>
      <c r="F260" s="20"/>
    </row>
    <row r="261" spans="2:6" x14ac:dyDescent="0.2">
      <c r="B261" s="20"/>
      <c r="C261" s="20"/>
      <c r="D261" s="20"/>
      <c r="E261" s="20"/>
      <c r="F261" s="20"/>
    </row>
    <row r="262" spans="2:6" x14ac:dyDescent="0.2">
      <c r="B262" s="20"/>
      <c r="C262" s="20"/>
      <c r="D262" s="20"/>
      <c r="E262" s="20"/>
      <c r="F262" s="20"/>
    </row>
    <row r="263" spans="2:6" x14ac:dyDescent="0.2">
      <c r="B263" s="20"/>
      <c r="C263" s="20"/>
      <c r="D263" s="20"/>
      <c r="E263" s="20"/>
      <c r="F263" s="20"/>
    </row>
    <row r="264" spans="2:6" x14ac:dyDescent="0.2">
      <c r="B264" s="20"/>
      <c r="C264" s="20"/>
      <c r="D264" s="20"/>
      <c r="E264" s="20"/>
      <c r="F264" s="20"/>
    </row>
  </sheetData>
  <sheetProtection password="CC27" sheet="1" selectLockedCells="1"/>
  <mergeCells count="233">
    <mergeCell ref="B31:C31"/>
    <mergeCell ref="D155:E155"/>
    <mergeCell ref="D149:E149"/>
    <mergeCell ref="D31:E31"/>
    <mergeCell ref="D245:E245"/>
    <mergeCell ref="D227:E227"/>
    <mergeCell ref="B217:C217"/>
    <mergeCell ref="D211:E211"/>
    <mergeCell ref="B201:C201"/>
    <mergeCell ref="B91:C91"/>
    <mergeCell ref="D187:E187"/>
    <mergeCell ref="B165:C165"/>
    <mergeCell ref="B74:E74"/>
    <mergeCell ref="B141:C141"/>
    <mergeCell ref="B115:C115"/>
    <mergeCell ref="B155:C155"/>
    <mergeCell ref="B149:C149"/>
    <mergeCell ref="B13:C13"/>
    <mergeCell ref="B69:C69"/>
    <mergeCell ref="D125:E125"/>
    <mergeCell ref="B129:C129"/>
    <mergeCell ref="D115:E115"/>
    <mergeCell ref="B209:C209"/>
    <mergeCell ref="B25:C25"/>
    <mergeCell ref="D19:E19"/>
    <mergeCell ref="B64:E64"/>
    <mergeCell ref="D99:E99"/>
    <mergeCell ref="B104:E104"/>
    <mergeCell ref="B131:C131"/>
    <mergeCell ref="B164:E164"/>
    <mergeCell ref="D131:E131"/>
    <mergeCell ref="B27:C27"/>
    <mergeCell ref="D45:E45"/>
    <mergeCell ref="B77:C77"/>
    <mergeCell ref="B21:C21"/>
    <mergeCell ref="D77:E77"/>
    <mergeCell ref="B151:C151"/>
    <mergeCell ref="B114:E114"/>
    <mergeCell ref="D165:E165"/>
    <mergeCell ref="B169:C169"/>
    <mergeCell ref="D169:E169"/>
    <mergeCell ref="D7:E7"/>
    <mergeCell ref="B191:C191"/>
    <mergeCell ref="B205:C205"/>
    <mergeCell ref="B243:C243"/>
    <mergeCell ref="B12:E12"/>
    <mergeCell ref="D205:E205"/>
    <mergeCell ref="B249:C249"/>
    <mergeCell ref="D235:E235"/>
    <mergeCell ref="B127:C127"/>
    <mergeCell ref="B211:C211"/>
    <mergeCell ref="D71:E71"/>
    <mergeCell ref="D127:E127"/>
    <mergeCell ref="B49:C49"/>
    <mergeCell ref="B55:C55"/>
    <mergeCell ref="B177:C177"/>
    <mergeCell ref="D177:E177"/>
    <mergeCell ref="B51:C51"/>
    <mergeCell ref="D51:E51"/>
    <mergeCell ref="B197:C197"/>
    <mergeCell ref="B41:C41"/>
    <mergeCell ref="D241:E241"/>
    <mergeCell ref="B35:C35"/>
    <mergeCell ref="B237:C237"/>
    <mergeCell ref="D35:E35"/>
    <mergeCell ref="B11:C11"/>
    <mergeCell ref="D195:E195"/>
    <mergeCell ref="D11:E11"/>
    <mergeCell ref="B117:C117"/>
    <mergeCell ref="D189:E189"/>
    <mergeCell ref="B231:C231"/>
    <mergeCell ref="B179:C179"/>
    <mergeCell ref="B157:C157"/>
    <mergeCell ref="D179:E179"/>
    <mergeCell ref="D75:E75"/>
    <mergeCell ref="D197:E197"/>
    <mergeCell ref="B119:C119"/>
    <mergeCell ref="D47:E47"/>
    <mergeCell ref="D175:E175"/>
    <mergeCell ref="B29:C29"/>
    <mergeCell ref="D181:E181"/>
    <mergeCell ref="B37:C37"/>
    <mergeCell ref="D221:E221"/>
    <mergeCell ref="D37:E37"/>
    <mergeCell ref="D13:E13"/>
    <mergeCell ref="D151:E151"/>
    <mergeCell ref="B67:C67"/>
    <mergeCell ref="B61:C61"/>
    <mergeCell ref="B101:C101"/>
    <mergeCell ref="B147:C147"/>
    <mergeCell ref="D87:E87"/>
    <mergeCell ref="D147:E147"/>
    <mergeCell ref="B137:C137"/>
    <mergeCell ref="D137:E137"/>
    <mergeCell ref="B65:C65"/>
    <mergeCell ref="D121:E121"/>
    <mergeCell ref="B254:F264"/>
    <mergeCell ref="B26:E26"/>
    <mergeCell ref="B154:E154"/>
    <mergeCell ref="D101:E101"/>
    <mergeCell ref="B195:C195"/>
    <mergeCell ref="D61:E61"/>
    <mergeCell ref="D141:E141"/>
    <mergeCell ref="D135:E135"/>
    <mergeCell ref="D215:E215"/>
    <mergeCell ref="B215:C215"/>
    <mergeCell ref="B247:C247"/>
    <mergeCell ref="D229:E229"/>
    <mergeCell ref="B235:C235"/>
    <mergeCell ref="D243:E243"/>
    <mergeCell ref="B174:E174"/>
    <mergeCell ref="D209:E209"/>
    <mergeCell ref="B245:C245"/>
    <mergeCell ref="D247:E247"/>
    <mergeCell ref="B199:C199"/>
    <mergeCell ref="B81:C81"/>
    <mergeCell ref="D199:E199"/>
    <mergeCell ref="D81:E81"/>
    <mergeCell ref="B121:C121"/>
    <mergeCell ref="D217:E217"/>
    <mergeCell ref="B71:C71"/>
    <mergeCell ref="D65:E65"/>
    <mergeCell ref="B105:C105"/>
    <mergeCell ref="D185:E185"/>
    <mergeCell ref="B181:C181"/>
    <mergeCell ref="D97:E97"/>
    <mergeCell ref="B225:C225"/>
    <mergeCell ref="D225:E225"/>
    <mergeCell ref="B175:C175"/>
    <mergeCell ref="B87:C87"/>
    <mergeCell ref="D167:E167"/>
    <mergeCell ref="D161:E161"/>
    <mergeCell ref="B95:C95"/>
    <mergeCell ref="B89:C89"/>
    <mergeCell ref="D89:E89"/>
    <mergeCell ref="D129:E129"/>
    <mergeCell ref="B79:C79"/>
    <mergeCell ref="D249:E249"/>
    <mergeCell ref="D105:E105"/>
    <mergeCell ref="D139:E139"/>
    <mergeCell ref="B144:E144"/>
    <mergeCell ref="D49:E49"/>
    <mergeCell ref="D27:E27"/>
    <mergeCell ref="B224:E224"/>
    <mergeCell ref="B54:E54"/>
    <mergeCell ref="B107:C107"/>
    <mergeCell ref="D107:E107"/>
    <mergeCell ref="B134:E134"/>
    <mergeCell ref="B194:E194"/>
    <mergeCell ref="B57:C57"/>
    <mergeCell ref="D91:E91"/>
    <mergeCell ref="B171:C171"/>
    <mergeCell ref="B184:E184"/>
    <mergeCell ref="D171:E171"/>
    <mergeCell ref="B214:E214"/>
    <mergeCell ref="B99:C99"/>
    <mergeCell ref="D57:E57"/>
    <mergeCell ref="B229:C229"/>
    <mergeCell ref="B111:C111"/>
    <mergeCell ref="B145:C145"/>
    <mergeCell ref="D145:E145"/>
    <mergeCell ref="B239:C239"/>
    <mergeCell ref="D25:E25"/>
    <mergeCell ref="D117:E117"/>
    <mergeCell ref="D55:E55"/>
    <mergeCell ref="D157:E157"/>
    <mergeCell ref="B241:C241"/>
    <mergeCell ref="B5:C5"/>
    <mergeCell ref="D67:E67"/>
    <mergeCell ref="B189:C189"/>
    <mergeCell ref="D5:E5"/>
    <mergeCell ref="B44:E44"/>
    <mergeCell ref="B45:C45"/>
    <mergeCell ref="B85:C85"/>
    <mergeCell ref="D21:E21"/>
    <mergeCell ref="B167:C167"/>
    <mergeCell ref="D239:E239"/>
    <mergeCell ref="D95:E95"/>
    <mergeCell ref="B161:C161"/>
    <mergeCell ref="B219:C219"/>
    <mergeCell ref="D219:E219"/>
    <mergeCell ref="B7:C7"/>
    <mergeCell ref="B185:C185"/>
    <mergeCell ref="B17:C17"/>
    <mergeCell ref="D17:E17"/>
    <mergeCell ref="B159:C159"/>
    <mergeCell ref="B124:E124"/>
    <mergeCell ref="D159:E159"/>
    <mergeCell ref="D111:E111"/>
    <mergeCell ref="B204:E204"/>
    <mergeCell ref="B39:C39"/>
    <mergeCell ref="B94:E94"/>
    <mergeCell ref="B2:E2"/>
    <mergeCell ref="B9:C9"/>
    <mergeCell ref="B187:C187"/>
    <mergeCell ref="B4:E4"/>
    <mergeCell ref="B19:C19"/>
    <mergeCell ref="B23:C23"/>
    <mergeCell ref="D41:E41"/>
    <mergeCell ref="D9:E9"/>
    <mergeCell ref="D39:E39"/>
    <mergeCell ref="B15:C15"/>
    <mergeCell ref="D15:E15"/>
    <mergeCell ref="D29:E29"/>
    <mergeCell ref="D23:E23"/>
    <mergeCell ref="D79:E79"/>
    <mergeCell ref="B84:E84"/>
    <mergeCell ref="B97:C97"/>
    <mergeCell ref="B125:C125"/>
    <mergeCell ref="B8:E8"/>
    <mergeCell ref="B139:C139"/>
    <mergeCell ref="D201:E201"/>
    <mergeCell ref="D231:E231"/>
    <mergeCell ref="B207:C207"/>
    <mergeCell ref="B221:C221"/>
    <mergeCell ref="D59:E59"/>
    <mergeCell ref="B251:C251"/>
    <mergeCell ref="D251:E251"/>
    <mergeCell ref="D85:E85"/>
    <mergeCell ref="D207:E207"/>
    <mergeCell ref="B234:E234"/>
    <mergeCell ref="B34:E34"/>
    <mergeCell ref="B75:C75"/>
    <mergeCell ref="D69:E69"/>
    <mergeCell ref="B109:C109"/>
    <mergeCell ref="B135:C135"/>
    <mergeCell ref="B47:C47"/>
    <mergeCell ref="D109:E109"/>
    <mergeCell ref="D191:E191"/>
    <mergeCell ref="B227:C227"/>
    <mergeCell ref="B59:C59"/>
    <mergeCell ref="D237:E237"/>
    <mergeCell ref="D119:E119"/>
  </mergeCells>
  <phoneticPr fontId="8"/>
  <conditionalFormatting sqref="B175:E175">
    <cfRule type="expression" dxfId="47" priority="1">
      <formula>$D$5="ハーフの部（21km）"</formula>
    </cfRule>
  </conditionalFormatting>
  <conditionalFormatting sqref="B177:E177">
    <cfRule type="expression" dxfId="46" priority="2">
      <formula>$D$5="ハーフの部（21km）"</formula>
    </cfRule>
  </conditionalFormatting>
  <conditionalFormatting sqref="B179:E179">
    <cfRule type="expression" dxfId="45" priority="3">
      <formula>$D$5="ハーフの部（21km）"</formula>
    </cfRule>
  </conditionalFormatting>
  <conditionalFormatting sqref="B181:E181">
    <cfRule type="expression" dxfId="44" priority="4">
      <formula>$D$5="ハーフの部（21km）"</formula>
    </cfRule>
  </conditionalFormatting>
  <conditionalFormatting sqref="B185:E185">
    <cfRule type="expression" dxfId="43" priority="5">
      <formula>$D$5="ハーフの部（21km）"</formula>
    </cfRule>
  </conditionalFormatting>
  <conditionalFormatting sqref="B187:E187">
    <cfRule type="expression" dxfId="42" priority="6">
      <formula>$D$5="ハーフの部（21km）"</formula>
    </cfRule>
  </conditionalFormatting>
  <conditionalFormatting sqref="B189:E189">
    <cfRule type="expression" dxfId="41" priority="7">
      <formula>$D$5="ハーフの部（21km）"</formula>
    </cfRule>
  </conditionalFormatting>
  <conditionalFormatting sqref="B191:E191">
    <cfRule type="expression" dxfId="40" priority="8">
      <formula>$D$5="ハーフの部（21km）"</formula>
    </cfRule>
  </conditionalFormatting>
  <conditionalFormatting sqref="B195:E195">
    <cfRule type="expression" dxfId="39" priority="9">
      <formula>$D$5="ハーフの部（21km）"</formula>
    </cfRule>
  </conditionalFormatting>
  <conditionalFormatting sqref="B197:E197">
    <cfRule type="expression" dxfId="38" priority="10">
      <formula>$D$5="ハーフの部（21km）"</formula>
    </cfRule>
  </conditionalFormatting>
  <conditionalFormatting sqref="B199:E199">
    <cfRule type="expression" dxfId="37" priority="11">
      <formula>$D$5="ハーフの部（21km）"</formula>
    </cfRule>
  </conditionalFormatting>
  <conditionalFormatting sqref="B201:E201">
    <cfRule type="expression" dxfId="36" priority="12">
      <formula>$D$5="ハーフの部（21km）"</formula>
    </cfRule>
  </conditionalFormatting>
  <conditionalFormatting sqref="B205:E205">
    <cfRule type="expression" dxfId="35" priority="13">
      <formula>$D$5="ハーフの部（21km）"</formula>
    </cfRule>
  </conditionalFormatting>
  <conditionalFormatting sqref="B207:E207">
    <cfRule type="expression" dxfId="34" priority="14">
      <formula>$D$5="ハーフの部（21km）"</formula>
    </cfRule>
  </conditionalFormatting>
  <conditionalFormatting sqref="B209:E209">
    <cfRule type="expression" dxfId="33" priority="15">
      <formula>$D$5="ハーフの部（21km）"</formula>
    </cfRule>
  </conditionalFormatting>
  <conditionalFormatting sqref="B211:E211">
    <cfRule type="expression" dxfId="32" priority="16">
      <formula>$D$5="ハーフの部（21km）"</formula>
    </cfRule>
  </conditionalFormatting>
  <conditionalFormatting sqref="B215:E215">
    <cfRule type="expression" dxfId="31" priority="17">
      <formula>$D$5="ハーフの部（21km）"</formula>
    </cfRule>
  </conditionalFormatting>
  <conditionalFormatting sqref="B217:E217">
    <cfRule type="expression" dxfId="30" priority="18">
      <formula>$D$5="ハーフの部（21km）"</formula>
    </cfRule>
  </conditionalFormatting>
  <conditionalFormatting sqref="B219:E219">
    <cfRule type="expression" dxfId="29" priority="19">
      <formula>$D$5="ハーフの部（21km）"</formula>
    </cfRule>
  </conditionalFormatting>
  <conditionalFormatting sqref="B221:E221">
    <cfRule type="expression" dxfId="28" priority="20">
      <formula>$D$5="ハーフの部（21km）"</formula>
    </cfRule>
  </conditionalFormatting>
  <conditionalFormatting sqref="B225:E225">
    <cfRule type="expression" dxfId="27" priority="21">
      <formula>$D$5="ハーフの部（21km）"</formula>
    </cfRule>
  </conditionalFormatting>
  <conditionalFormatting sqref="B227:E227">
    <cfRule type="expression" dxfId="26" priority="22">
      <formula>$D$5="ハーフの部（21km）"</formula>
    </cfRule>
  </conditionalFormatting>
  <conditionalFormatting sqref="B229:E229">
    <cfRule type="expression" dxfId="25" priority="23">
      <formula>$D$5="ハーフの部（21km）"</formula>
    </cfRule>
  </conditionalFormatting>
  <conditionalFormatting sqref="B231:E231">
    <cfRule type="expression" dxfId="24" priority="24">
      <formula>$D$5="ハーフの部（21km）"</formula>
    </cfRule>
  </conditionalFormatting>
  <dataValidations count="15">
    <dataValidation type="list" allowBlank="1" sqref="D39 D229 D219 D209 D199 D189 D179 D169 D159 D149 D139 D129 D119 D109 D99 D89 D79 D69 D59 D49" xr:uid="{00000000-0002-0000-0400-000000000000}">
      <formula1>"男,女,回答しない"</formula1>
    </dataValidation>
    <dataValidation type="list" allowBlank="1" sqref="D5" xr:uid="{00000000-0002-0000-0400-000014000000}">
      <formula1>"フルの部（42.195km）,ハーフの部（21km）"</formula1>
    </dataValidation>
    <dataValidation type="list" allowBlank="1" sqref="D7" xr:uid="{00000000-0002-0000-0400-000015000000}">
      <formula1>INDIRECT(IF($D$5="ハーフの部（21km）","Dept_B","Dept_A"))</formula1>
    </dataValidation>
    <dataValidation type="textLength" operator="lessThanOrEqual" allowBlank="1" showErrorMessage="1" errorTitle="文字数エラー" error="20文字以内で入力してください！" sqref="D9" xr:uid="{00000000-0002-0000-0400-000016000000}">
      <formula1>20</formula1>
    </dataValidation>
    <dataValidation type="custom" allowBlank="1" showErrorMessage="1" errorTitle="入力エラー" error="郵便番号はハイフンなしの半角数字「7桁」で入力してください！" sqref="D17" xr:uid="{00000000-0002-0000-0400-000017000000}">
      <formula1>AND(ISNUMBER(D17*1), LEN(D17)=7)</formula1>
    </dataValidation>
    <dataValidation type="textLength" operator="equal" allowBlank="1" showErrorMessage="1" errorTitle="文字数エラー" error="IDは半角英数字【6文字】で入力してください！" sqref="D27" xr:uid="{00000000-0002-0000-0400-000018000000}">
      <formula1>6</formula1>
    </dataValidation>
    <dataValidation type="list" allowBlank="1" sqref="D29" xr:uid="{00000000-0002-0000-0400-000019000000}">
      <formula1>"不要,メール,DM(郵送)"</formula1>
    </dataValidation>
    <dataValidation type="list" allowBlank="1" sqref="D31" xr:uid="{00000000-0002-0000-0400-00001A000000}">
      <formula1>"希望する"</formula1>
    </dataValidation>
    <dataValidation type="list" allowBlank="1" sqref="D235" xr:uid="{00000000-0002-0000-0400-00001B000000}">
      <formula1>IF(D5="ハーフの部（21km）",ハーフ人数,フル人数)</formula1>
    </dataValidation>
    <dataValidation type="list" allowBlank="1" sqref="D237" xr:uid="{00000000-0002-0000-0400-00001C000000}">
      <formula1>IF(D5="ハーフの部（21km）",ハーフ人数,フル人数)</formula1>
    </dataValidation>
    <dataValidation type="list" allowBlank="1" sqref="D241" xr:uid="{00000000-0002-0000-0400-00001D000000}">
      <formula1>"銀行振込,現金書留,クレジットカード払い"</formula1>
    </dataValidation>
    <dataValidation type="list" allowBlank="1" sqref="D243" xr:uid="{00000000-0002-0000-0400-00001E000000}">
      <formula1>"不要,電子領収書,紙領収書（最終案内に同封）"</formula1>
    </dataValidation>
    <dataValidation type="list" sqref="D247" xr:uid="{00000000-0002-0000-0400-00001F000000}">
      <formula1>"着金日,大会日"</formula1>
    </dataValidation>
    <dataValidation type="list" sqref="D249" xr:uid="{00000000-0002-0000-0400-000020000000}">
      <formula1>"大会参加料として,他"</formula1>
    </dataValidation>
    <dataValidation type="list" allowBlank="1" sqref="D251" xr:uid="{00000000-0002-0000-0400-000021000000}">
      <formula1>"同意する"</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F264"/>
  <sheetViews>
    <sheetView showGridLines="0" showRowColHeaders="0" workbookViewId="0"/>
  </sheetViews>
  <sheetFormatPr defaultRowHeight="13" x14ac:dyDescent="0.2"/>
  <cols>
    <col min="2" max="3" width="15" customWidth="1"/>
    <col min="4" max="5" width="25" customWidth="1"/>
    <col min="6" max="6" width="65" customWidth="1"/>
  </cols>
  <sheetData>
    <row r="2" spans="2:6" ht="40" customHeight="1" x14ac:dyDescent="0.2">
      <c r="B2" s="15" t="s">
        <v>144</v>
      </c>
      <c r="C2" s="6"/>
      <c r="D2" s="6"/>
      <c r="E2" s="6"/>
    </row>
    <row r="3" spans="2:6" ht="20" customHeight="1" x14ac:dyDescent="0.2">
      <c r="D3" s="1" t="s">
        <v>1</v>
      </c>
      <c r="E3" s="2" t="s">
        <v>2</v>
      </c>
    </row>
    <row r="4" spans="2:6" ht="24" customHeight="1" x14ac:dyDescent="0.2">
      <c r="B4" s="5" t="s">
        <v>3</v>
      </c>
      <c r="C4" s="6"/>
      <c r="D4" s="6"/>
      <c r="E4" s="6"/>
    </row>
    <row r="5" spans="2:6" ht="22" customHeight="1" x14ac:dyDescent="0.3">
      <c r="B5" s="7" t="s">
        <v>4</v>
      </c>
      <c r="C5" s="8"/>
      <c r="D5" s="12"/>
      <c r="E5" s="10"/>
      <c r="F5" s="3" t="s">
        <v>5</v>
      </c>
    </row>
    <row r="6" spans="2:6" ht="6" customHeight="1" x14ac:dyDescent="0.2"/>
    <row r="7" spans="2:6" ht="22" customHeight="1" x14ac:dyDescent="0.3">
      <c r="B7" s="7" t="s">
        <v>6</v>
      </c>
      <c r="C7" s="8"/>
      <c r="D7" s="12"/>
      <c r="E7" s="10"/>
      <c r="F7" s="3" t="s">
        <v>5</v>
      </c>
    </row>
    <row r="8" spans="2:6" ht="24" customHeight="1" x14ac:dyDescent="0.2">
      <c r="B8" s="5" t="s">
        <v>7</v>
      </c>
      <c r="C8" s="6"/>
      <c r="D8" s="6"/>
      <c r="E8" s="6"/>
    </row>
    <row r="9" spans="2:6" ht="22" customHeight="1" x14ac:dyDescent="0.3">
      <c r="B9" s="7" t="s">
        <v>8</v>
      </c>
      <c r="C9" s="8"/>
      <c r="D9" s="17"/>
      <c r="E9" s="10"/>
      <c r="F9" s="3" t="s">
        <v>9</v>
      </c>
    </row>
    <row r="10" spans="2:6" ht="6" customHeight="1" x14ac:dyDescent="0.2"/>
    <row r="11" spans="2:6" ht="22" customHeight="1" x14ac:dyDescent="0.3">
      <c r="B11" s="7" t="s">
        <v>10</v>
      </c>
      <c r="C11" s="8"/>
      <c r="D11" s="18" t="str">
        <f>PHONETIC(D9)</f>
        <v/>
      </c>
      <c r="E11" s="14"/>
      <c r="F11" s="3" t="s">
        <v>11</v>
      </c>
    </row>
    <row r="12" spans="2:6" ht="24" customHeight="1" x14ac:dyDescent="0.2">
      <c r="B12" s="5" t="s">
        <v>12</v>
      </c>
      <c r="C12" s="6"/>
      <c r="D12" s="6"/>
      <c r="E12" s="6"/>
    </row>
    <row r="13" spans="2:6" ht="22" customHeight="1" x14ac:dyDescent="0.3">
      <c r="B13" s="7" t="s">
        <v>13</v>
      </c>
      <c r="C13" s="8"/>
      <c r="D13" s="12"/>
      <c r="E13" s="10"/>
      <c r="F13" s="3" t="s">
        <v>14</v>
      </c>
    </row>
    <row r="14" spans="2:6" ht="6" customHeight="1" x14ac:dyDescent="0.2"/>
    <row r="15" spans="2:6" ht="22" customHeight="1" x14ac:dyDescent="0.3">
      <c r="B15" s="7" t="s">
        <v>15</v>
      </c>
      <c r="C15" s="8"/>
      <c r="D15" s="18" t="str">
        <f>PHONETIC(D13)</f>
        <v/>
      </c>
      <c r="E15" s="14"/>
      <c r="F15" s="3" t="s">
        <v>16</v>
      </c>
    </row>
    <row r="16" spans="2:6" ht="6" customHeight="1" x14ac:dyDescent="0.2"/>
    <row r="17" spans="2:6" ht="22" customHeight="1" x14ac:dyDescent="0.3">
      <c r="B17" s="7" t="s">
        <v>17</v>
      </c>
      <c r="C17" s="8"/>
      <c r="D17" s="17"/>
      <c r="E17" s="10"/>
      <c r="F17" s="3" t="s">
        <v>18</v>
      </c>
    </row>
    <row r="18" spans="2:6" ht="6" customHeight="1" x14ac:dyDescent="0.2"/>
    <row r="19" spans="2:6" ht="22" customHeight="1" x14ac:dyDescent="0.3">
      <c r="B19" s="7" t="s">
        <v>19</v>
      </c>
      <c r="C19" s="8"/>
      <c r="D19" s="12"/>
      <c r="E19" s="10"/>
      <c r="F19" s="3" t="s">
        <v>20</v>
      </c>
    </row>
    <row r="20" spans="2:6" ht="6" customHeight="1" x14ac:dyDescent="0.2"/>
    <row r="21" spans="2:6" ht="22" customHeight="1" x14ac:dyDescent="0.3">
      <c r="B21" s="7" t="s">
        <v>21</v>
      </c>
      <c r="C21" s="8"/>
      <c r="D21" s="12"/>
      <c r="E21" s="10"/>
      <c r="F21" s="3" t="s">
        <v>22</v>
      </c>
    </row>
    <row r="22" spans="2:6" ht="6" customHeight="1" x14ac:dyDescent="0.2"/>
    <row r="23" spans="2:6" ht="22" customHeight="1" x14ac:dyDescent="0.3">
      <c r="B23" s="7" t="s">
        <v>23</v>
      </c>
      <c r="C23" s="8"/>
      <c r="D23" s="17"/>
      <c r="E23" s="10"/>
      <c r="F23" s="3" t="s">
        <v>24</v>
      </c>
    </row>
    <row r="24" spans="2:6" ht="6" customHeight="1" x14ac:dyDescent="0.2"/>
    <row r="25" spans="2:6" ht="22" customHeight="1" x14ac:dyDescent="0.3">
      <c r="B25" s="7" t="s">
        <v>25</v>
      </c>
      <c r="C25" s="8"/>
      <c r="D25" s="11"/>
      <c r="E25" s="10"/>
      <c r="F25" s="3" t="s">
        <v>26</v>
      </c>
    </row>
    <row r="26" spans="2:6" ht="24" customHeight="1" x14ac:dyDescent="0.2">
      <c r="B26" s="5" t="s">
        <v>27</v>
      </c>
      <c r="C26" s="6"/>
      <c r="D26" s="6"/>
      <c r="E26" s="6"/>
    </row>
    <row r="27" spans="2:6" ht="22" customHeight="1" x14ac:dyDescent="0.3">
      <c r="B27" s="7" t="s">
        <v>28</v>
      </c>
      <c r="C27" s="8"/>
      <c r="D27" s="17"/>
      <c r="E27" s="10"/>
      <c r="F27" s="3" t="s">
        <v>29</v>
      </c>
    </row>
    <row r="28" spans="2:6" ht="6" customHeight="1" x14ac:dyDescent="0.2"/>
    <row r="29" spans="2:6" ht="22" customHeight="1" x14ac:dyDescent="0.3">
      <c r="B29" s="7" t="s">
        <v>30</v>
      </c>
      <c r="C29" s="8"/>
      <c r="D29" s="12"/>
      <c r="E29" s="10"/>
      <c r="F29" s="3" t="s">
        <v>31</v>
      </c>
    </row>
    <row r="30" spans="2:6" ht="6" customHeight="1" x14ac:dyDescent="0.2"/>
    <row r="31" spans="2:6" ht="22" customHeight="1" x14ac:dyDescent="0.3">
      <c r="B31" s="7" t="s">
        <v>32</v>
      </c>
      <c r="C31" s="8"/>
      <c r="D31" s="11"/>
      <c r="E31" s="10"/>
      <c r="F31" s="3" t="s">
        <v>33</v>
      </c>
    </row>
    <row r="32" spans="2:6" ht="6" customHeight="1" x14ac:dyDescent="0.2"/>
    <row r="34" spans="2:6" ht="24" customHeight="1" x14ac:dyDescent="0.2">
      <c r="B34" s="5" t="s">
        <v>34</v>
      </c>
      <c r="C34" s="6"/>
      <c r="D34" s="6"/>
      <c r="E34" s="6"/>
    </row>
    <row r="35" spans="2:6" ht="20" customHeight="1" x14ac:dyDescent="0.3">
      <c r="B35" s="7" t="s">
        <v>35</v>
      </c>
      <c r="C35" s="8"/>
      <c r="D35" s="12"/>
      <c r="E35" s="10"/>
      <c r="F35" s="3" t="s">
        <v>36</v>
      </c>
    </row>
    <row r="36" spans="2:6" ht="4" customHeight="1" x14ac:dyDescent="0.2"/>
    <row r="37" spans="2:6" ht="20" customHeight="1" x14ac:dyDescent="0.3">
      <c r="B37" s="7" t="s">
        <v>37</v>
      </c>
      <c r="C37" s="8"/>
      <c r="D37" s="18" t="str">
        <f>PHONETIC(D35)</f>
        <v/>
      </c>
      <c r="E37" s="14"/>
      <c r="F37" s="3" t="s">
        <v>38</v>
      </c>
    </row>
    <row r="38" spans="2:6" ht="4" customHeight="1" x14ac:dyDescent="0.2"/>
    <row r="39" spans="2:6" ht="20" customHeight="1" x14ac:dyDescent="0.3">
      <c r="B39" s="7" t="s">
        <v>39</v>
      </c>
      <c r="C39" s="8"/>
      <c r="D39" s="12"/>
      <c r="E39" s="10"/>
      <c r="F39" s="3" t="s">
        <v>40</v>
      </c>
    </row>
    <row r="40" spans="2:6" ht="4" customHeight="1" x14ac:dyDescent="0.2"/>
    <row r="41" spans="2:6" ht="20" customHeight="1" x14ac:dyDescent="0.3">
      <c r="B41" s="7" t="s">
        <v>41</v>
      </c>
      <c r="C41" s="8"/>
      <c r="D41" s="17"/>
      <c r="E41" s="10"/>
      <c r="F41" s="3" t="s">
        <v>42</v>
      </c>
    </row>
    <row r="42" spans="2:6" ht="4" customHeight="1" x14ac:dyDescent="0.2"/>
    <row r="44" spans="2:6" ht="24" customHeight="1" x14ac:dyDescent="0.2">
      <c r="B44" s="5" t="s">
        <v>43</v>
      </c>
      <c r="C44" s="6"/>
      <c r="D44" s="6"/>
      <c r="E44" s="6"/>
    </row>
    <row r="45" spans="2:6" ht="20" customHeight="1" x14ac:dyDescent="0.3">
      <c r="B45" s="7" t="s">
        <v>44</v>
      </c>
      <c r="C45" s="8"/>
      <c r="D45" s="12"/>
      <c r="E45" s="10"/>
      <c r="F45" s="3" t="s">
        <v>36</v>
      </c>
    </row>
    <row r="46" spans="2:6" ht="4" customHeight="1" x14ac:dyDescent="0.2"/>
    <row r="47" spans="2:6" ht="20" customHeight="1" x14ac:dyDescent="0.3">
      <c r="B47" s="7" t="s">
        <v>45</v>
      </c>
      <c r="C47" s="8"/>
      <c r="D47" s="18" t="str">
        <f>PHONETIC(D45)</f>
        <v/>
      </c>
      <c r="E47" s="14"/>
      <c r="F47" s="3" t="s">
        <v>38</v>
      </c>
    </row>
    <row r="48" spans="2:6" ht="4" customHeight="1" x14ac:dyDescent="0.2"/>
    <row r="49" spans="2:6" ht="20" customHeight="1" x14ac:dyDescent="0.3">
      <c r="B49" s="7" t="s">
        <v>46</v>
      </c>
      <c r="C49" s="8"/>
      <c r="D49" s="12"/>
      <c r="E49" s="10"/>
      <c r="F49" s="3" t="s">
        <v>40</v>
      </c>
    </row>
    <row r="50" spans="2:6" ht="4" customHeight="1" x14ac:dyDescent="0.2"/>
    <row r="51" spans="2:6" ht="20" customHeight="1" x14ac:dyDescent="0.3">
      <c r="B51" s="7" t="s">
        <v>47</v>
      </c>
      <c r="C51" s="8"/>
      <c r="D51" s="17"/>
      <c r="E51" s="10"/>
      <c r="F51" s="3" t="s">
        <v>42</v>
      </c>
    </row>
    <row r="52" spans="2:6" ht="4" customHeight="1" x14ac:dyDescent="0.2"/>
    <row r="54" spans="2:6" ht="24" customHeight="1" x14ac:dyDescent="0.2">
      <c r="B54" s="5" t="s">
        <v>48</v>
      </c>
      <c r="C54" s="6"/>
      <c r="D54" s="6"/>
      <c r="E54" s="6"/>
    </row>
    <row r="55" spans="2:6" ht="20" customHeight="1" x14ac:dyDescent="0.3">
      <c r="B55" s="7" t="s">
        <v>49</v>
      </c>
      <c r="C55" s="8"/>
      <c r="D55" s="11"/>
      <c r="E55" s="10"/>
      <c r="F55" s="3" t="s">
        <v>36</v>
      </c>
    </row>
    <row r="56" spans="2:6" ht="4" customHeight="1" x14ac:dyDescent="0.2"/>
    <row r="57" spans="2:6" ht="20" customHeight="1" x14ac:dyDescent="0.3">
      <c r="B57" s="7" t="s">
        <v>50</v>
      </c>
      <c r="C57" s="8"/>
      <c r="D57" s="13" t="str">
        <f>PHONETIC(D55)</f>
        <v/>
      </c>
      <c r="E57" s="14"/>
      <c r="F57" s="3" t="s">
        <v>38</v>
      </c>
    </row>
    <row r="58" spans="2:6" ht="4" customHeight="1" x14ac:dyDescent="0.2"/>
    <row r="59" spans="2:6" ht="20" customHeight="1" x14ac:dyDescent="0.3">
      <c r="B59" s="7" t="s">
        <v>51</v>
      </c>
      <c r="C59" s="8"/>
      <c r="D59" s="11"/>
      <c r="E59" s="10"/>
      <c r="F59" s="3" t="s">
        <v>40</v>
      </c>
    </row>
    <row r="60" spans="2:6" ht="4" customHeight="1" x14ac:dyDescent="0.2"/>
    <row r="61" spans="2:6" ht="20" customHeight="1" x14ac:dyDescent="0.3">
      <c r="B61" s="7" t="s">
        <v>52</v>
      </c>
      <c r="C61" s="8"/>
      <c r="D61" s="9"/>
      <c r="E61" s="10"/>
      <c r="F61" s="3" t="s">
        <v>42</v>
      </c>
    </row>
    <row r="62" spans="2:6" ht="4" customHeight="1" x14ac:dyDescent="0.2"/>
    <row r="64" spans="2:6" ht="24" customHeight="1" x14ac:dyDescent="0.2">
      <c r="B64" s="5" t="s">
        <v>53</v>
      </c>
      <c r="C64" s="6"/>
      <c r="D64" s="6"/>
      <c r="E64" s="6"/>
    </row>
    <row r="65" spans="2:6" ht="20" customHeight="1" x14ac:dyDescent="0.3">
      <c r="B65" s="7" t="s">
        <v>54</v>
      </c>
      <c r="C65" s="8"/>
      <c r="D65" s="11"/>
      <c r="E65" s="10"/>
      <c r="F65" s="3" t="s">
        <v>36</v>
      </c>
    </row>
    <row r="66" spans="2:6" ht="4" customHeight="1" x14ac:dyDescent="0.2"/>
    <row r="67" spans="2:6" ht="20" customHeight="1" x14ac:dyDescent="0.3">
      <c r="B67" s="7" t="s">
        <v>55</v>
      </c>
      <c r="C67" s="8"/>
      <c r="D67" s="13" t="str">
        <f>PHONETIC(D65)</f>
        <v/>
      </c>
      <c r="E67" s="14"/>
      <c r="F67" s="3" t="s">
        <v>38</v>
      </c>
    </row>
    <row r="68" spans="2:6" ht="4" customHeight="1" x14ac:dyDescent="0.2"/>
    <row r="69" spans="2:6" ht="20" customHeight="1" x14ac:dyDescent="0.3">
      <c r="B69" s="7" t="s">
        <v>56</v>
      </c>
      <c r="C69" s="8"/>
      <c r="D69" s="11"/>
      <c r="E69" s="10"/>
      <c r="F69" s="3" t="s">
        <v>40</v>
      </c>
    </row>
    <row r="70" spans="2:6" ht="4" customHeight="1" x14ac:dyDescent="0.2"/>
    <row r="71" spans="2:6" ht="20" customHeight="1" x14ac:dyDescent="0.3">
      <c r="B71" s="7" t="s">
        <v>57</v>
      </c>
      <c r="C71" s="8"/>
      <c r="D71" s="9"/>
      <c r="E71" s="10"/>
      <c r="F71" s="3" t="s">
        <v>42</v>
      </c>
    </row>
    <row r="72" spans="2:6" ht="4" customHeight="1" x14ac:dyDescent="0.2"/>
    <row r="74" spans="2:6" ht="24" customHeight="1" x14ac:dyDescent="0.2">
      <c r="B74" s="5" t="s">
        <v>58</v>
      </c>
      <c r="C74" s="6"/>
      <c r="D74" s="6"/>
      <c r="E74" s="6"/>
    </row>
    <row r="75" spans="2:6" ht="20" customHeight="1" x14ac:dyDescent="0.3">
      <c r="B75" s="7" t="s">
        <v>59</v>
      </c>
      <c r="C75" s="8"/>
      <c r="D75" s="11"/>
      <c r="E75" s="10"/>
      <c r="F75" s="3" t="s">
        <v>36</v>
      </c>
    </row>
    <row r="76" spans="2:6" ht="4" customHeight="1" x14ac:dyDescent="0.2"/>
    <row r="77" spans="2:6" ht="20" customHeight="1" x14ac:dyDescent="0.3">
      <c r="B77" s="7" t="s">
        <v>60</v>
      </c>
      <c r="C77" s="8"/>
      <c r="D77" s="13" t="str">
        <f>PHONETIC(D75)</f>
        <v/>
      </c>
      <c r="E77" s="14"/>
      <c r="F77" s="3" t="s">
        <v>38</v>
      </c>
    </row>
    <row r="78" spans="2:6" ht="4" customHeight="1" x14ac:dyDescent="0.2"/>
    <row r="79" spans="2:6" ht="20" customHeight="1" x14ac:dyDescent="0.3">
      <c r="B79" s="7" t="s">
        <v>61</v>
      </c>
      <c r="C79" s="8"/>
      <c r="D79" s="11"/>
      <c r="E79" s="10"/>
      <c r="F79" s="3" t="s">
        <v>40</v>
      </c>
    </row>
    <row r="80" spans="2:6" ht="4" customHeight="1" x14ac:dyDescent="0.2"/>
    <row r="81" spans="2:6" ht="20" customHeight="1" x14ac:dyDescent="0.3">
      <c r="B81" s="7" t="s">
        <v>62</v>
      </c>
      <c r="C81" s="8"/>
      <c r="D81" s="9"/>
      <c r="E81" s="10"/>
      <c r="F81" s="3" t="s">
        <v>42</v>
      </c>
    </row>
    <row r="82" spans="2:6" ht="4" customHeight="1" x14ac:dyDescent="0.2"/>
    <row r="84" spans="2:6" ht="24" customHeight="1" x14ac:dyDescent="0.2">
      <c r="B84" s="5" t="s">
        <v>63</v>
      </c>
      <c r="C84" s="6"/>
      <c r="D84" s="6"/>
      <c r="E84" s="6"/>
    </row>
    <row r="85" spans="2:6" ht="20" customHeight="1" x14ac:dyDescent="0.3">
      <c r="B85" s="7" t="s">
        <v>64</v>
      </c>
      <c r="C85" s="8"/>
      <c r="D85" s="11"/>
      <c r="E85" s="10"/>
      <c r="F85" s="3" t="s">
        <v>36</v>
      </c>
    </row>
    <row r="86" spans="2:6" ht="4" customHeight="1" x14ac:dyDescent="0.2"/>
    <row r="87" spans="2:6" ht="20" customHeight="1" x14ac:dyDescent="0.3">
      <c r="B87" s="7" t="s">
        <v>65</v>
      </c>
      <c r="C87" s="8"/>
      <c r="D87" s="13" t="str">
        <f>PHONETIC(D85)</f>
        <v/>
      </c>
      <c r="E87" s="14"/>
      <c r="F87" s="3" t="s">
        <v>38</v>
      </c>
    </row>
    <row r="88" spans="2:6" ht="4" customHeight="1" x14ac:dyDescent="0.2"/>
    <row r="89" spans="2:6" ht="20" customHeight="1" x14ac:dyDescent="0.3">
      <c r="B89" s="7" t="s">
        <v>66</v>
      </c>
      <c r="C89" s="8"/>
      <c r="D89" s="11"/>
      <c r="E89" s="10"/>
      <c r="F89" s="3" t="s">
        <v>40</v>
      </c>
    </row>
    <row r="90" spans="2:6" ht="4" customHeight="1" x14ac:dyDescent="0.2"/>
    <row r="91" spans="2:6" ht="20" customHeight="1" x14ac:dyDescent="0.3">
      <c r="B91" s="7" t="s">
        <v>67</v>
      </c>
      <c r="C91" s="8"/>
      <c r="D91" s="9"/>
      <c r="E91" s="10"/>
      <c r="F91" s="3" t="s">
        <v>42</v>
      </c>
    </row>
    <row r="92" spans="2:6" ht="4" customHeight="1" x14ac:dyDescent="0.2"/>
    <row r="94" spans="2:6" ht="24" customHeight="1" x14ac:dyDescent="0.2">
      <c r="B94" s="5" t="s">
        <v>68</v>
      </c>
      <c r="C94" s="6"/>
      <c r="D94" s="6"/>
      <c r="E94" s="6"/>
    </row>
    <row r="95" spans="2:6" ht="20" customHeight="1" x14ac:dyDescent="0.3">
      <c r="B95" s="7" t="s">
        <v>69</v>
      </c>
      <c r="C95" s="8"/>
      <c r="D95" s="11"/>
      <c r="E95" s="10"/>
      <c r="F95" s="3" t="s">
        <v>36</v>
      </c>
    </row>
    <row r="96" spans="2:6" ht="4" customHeight="1" x14ac:dyDescent="0.2"/>
    <row r="97" spans="2:6" ht="20" customHeight="1" x14ac:dyDescent="0.3">
      <c r="B97" s="7" t="s">
        <v>70</v>
      </c>
      <c r="C97" s="8"/>
      <c r="D97" s="13" t="str">
        <f>PHONETIC(D95)</f>
        <v/>
      </c>
      <c r="E97" s="14"/>
      <c r="F97" s="3" t="s">
        <v>38</v>
      </c>
    </row>
    <row r="98" spans="2:6" ht="4" customHeight="1" x14ac:dyDescent="0.2"/>
    <row r="99" spans="2:6" ht="20" customHeight="1" x14ac:dyDescent="0.3">
      <c r="B99" s="7" t="s">
        <v>71</v>
      </c>
      <c r="C99" s="8"/>
      <c r="D99" s="11"/>
      <c r="E99" s="10"/>
      <c r="F99" s="3" t="s">
        <v>40</v>
      </c>
    </row>
    <row r="100" spans="2:6" ht="4" customHeight="1" x14ac:dyDescent="0.2"/>
    <row r="101" spans="2:6" ht="20" customHeight="1" x14ac:dyDescent="0.3">
      <c r="B101" s="7" t="s">
        <v>72</v>
      </c>
      <c r="C101" s="8"/>
      <c r="D101" s="9"/>
      <c r="E101" s="10"/>
      <c r="F101" s="3" t="s">
        <v>42</v>
      </c>
    </row>
    <row r="102" spans="2:6" ht="4" customHeight="1" x14ac:dyDescent="0.2"/>
    <row r="104" spans="2:6" ht="24" customHeight="1" x14ac:dyDescent="0.2">
      <c r="B104" s="5" t="s">
        <v>73</v>
      </c>
      <c r="C104" s="6"/>
      <c r="D104" s="6"/>
      <c r="E104" s="6"/>
    </row>
    <row r="105" spans="2:6" ht="20" customHeight="1" x14ac:dyDescent="0.3">
      <c r="B105" s="7" t="s">
        <v>74</v>
      </c>
      <c r="C105" s="8"/>
      <c r="D105" s="11"/>
      <c r="E105" s="10"/>
      <c r="F105" s="3" t="s">
        <v>36</v>
      </c>
    </row>
    <row r="106" spans="2:6" ht="4" customHeight="1" x14ac:dyDescent="0.2"/>
    <row r="107" spans="2:6" ht="20" customHeight="1" x14ac:dyDescent="0.3">
      <c r="B107" s="7" t="s">
        <v>75</v>
      </c>
      <c r="C107" s="8"/>
      <c r="D107" s="13" t="str">
        <f>PHONETIC(D105)</f>
        <v/>
      </c>
      <c r="E107" s="14"/>
      <c r="F107" s="3" t="s">
        <v>38</v>
      </c>
    </row>
    <row r="108" spans="2:6" ht="4" customHeight="1" x14ac:dyDescent="0.2"/>
    <row r="109" spans="2:6" ht="20" customHeight="1" x14ac:dyDescent="0.3">
      <c r="B109" s="7" t="s">
        <v>76</v>
      </c>
      <c r="C109" s="8"/>
      <c r="D109" s="11"/>
      <c r="E109" s="10"/>
      <c r="F109" s="3" t="s">
        <v>40</v>
      </c>
    </row>
    <row r="110" spans="2:6" ht="4" customHeight="1" x14ac:dyDescent="0.2"/>
    <row r="111" spans="2:6" ht="20" customHeight="1" x14ac:dyDescent="0.3">
      <c r="B111" s="7" t="s">
        <v>77</v>
      </c>
      <c r="C111" s="8"/>
      <c r="D111" s="9"/>
      <c r="E111" s="10"/>
      <c r="F111" s="3" t="s">
        <v>42</v>
      </c>
    </row>
    <row r="112" spans="2:6" ht="4" customHeight="1" x14ac:dyDescent="0.2"/>
    <row r="114" spans="2:6" ht="24" customHeight="1" x14ac:dyDescent="0.2">
      <c r="B114" s="5" t="s">
        <v>78</v>
      </c>
      <c r="C114" s="6"/>
      <c r="D114" s="6"/>
      <c r="E114" s="6"/>
    </row>
    <row r="115" spans="2:6" ht="20" customHeight="1" x14ac:dyDescent="0.3">
      <c r="B115" s="7" t="s">
        <v>79</v>
      </c>
      <c r="C115" s="8"/>
      <c r="D115" s="11"/>
      <c r="E115" s="10"/>
      <c r="F115" s="3" t="s">
        <v>36</v>
      </c>
    </row>
    <row r="116" spans="2:6" ht="4" customHeight="1" x14ac:dyDescent="0.2"/>
    <row r="117" spans="2:6" ht="20" customHeight="1" x14ac:dyDescent="0.3">
      <c r="B117" s="7" t="s">
        <v>80</v>
      </c>
      <c r="C117" s="8"/>
      <c r="D117" s="13" t="str">
        <f>PHONETIC(D115)</f>
        <v/>
      </c>
      <c r="E117" s="14"/>
      <c r="F117" s="3" t="s">
        <v>38</v>
      </c>
    </row>
    <row r="118" spans="2:6" ht="4" customHeight="1" x14ac:dyDescent="0.2"/>
    <row r="119" spans="2:6" ht="20" customHeight="1" x14ac:dyDescent="0.3">
      <c r="B119" s="7" t="s">
        <v>81</v>
      </c>
      <c r="C119" s="8"/>
      <c r="D119" s="11"/>
      <c r="E119" s="10"/>
      <c r="F119" s="3" t="s">
        <v>40</v>
      </c>
    </row>
    <row r="120" spans="2:6" ht="4" customHeight="1" x14ac:dyDescent="0.2"/>
    <row r="121" spans="2:6" ht="20" customHeight="1" x14ac:dyDescent="0.3">
      <c r="B121" s="7" t="s">
        <v>82</v>
      </c>
      <c r="C121" s="8"/>
      <c r="D121" s="9"/>
      <c r="E121" s="10"/>
      <c r="F121" s="3" t="s">
        <v>42</v>
      </c>
    </row>
    <row r="122" spans="2:6" ht="4" customHeight="1" x14ac:dyDescent="0.2"/>
    <row r="124" spans="2:6" ht="24" customHeight="1" x14ac:dyDescent="0.2">
      <c r="B124" s="5" t="s">
        <v>83</v>
      </c>
      <c r="C124" s="6"/>
      <c r="D124" s="6"/>
      <c r="E124" s="6"/>
    </row>
    <row r="125" spans="2:6" ht="20" customHeight="1" x14ac:dyDescent="0.3">
      <c r="B125" s="7" t="s">
        <v>84</v>
      </c>
      <c r="C125" s="8"/>
      <c r="D125" s="11"/>
      <c r="E125" s="10"/>
      <c r="F125" s="3" t="s">
        <v>36</v>
      </c>
    </row>
    <row r="126" spans="2:6" ht="4" customHeight="1" x14ac:dyDescent="0.2"/>
    <row r="127" spans="2:6" ht="20" customHeight="1" x14ac:dyDescent="0.3">
      <c r="B127" s="7" t="s">
        <v>85</v>
      </c>
      <c r="C127" s="8"/>
      <c r="D127" s="13" t="str">
        <f>PHONETIC(D125)</f>
        <v/>
      </c>
      <c r="E127" s="14"/>
      <c r="F127" s="3" t="s">
        <v>38</v>
      </c>
    </row>
    <row r="128" spans="2:6" ht="4" customHeight="1" x14ac:dyDescent="0.2"/>
    <row r="129" spans="2:6" ht="20" customHeight="1" x14ac:dyDescent="0.3">
      <c r="B129" s="7" t="s">
        <v>86</v>
      </c>
      <c r="C129" s="8"/>
      <c r="D129" s="11"/>
      <c r="E129" s="10"/>
      <c r="F129" s="3" t="s">
        <v>40</v>
      </c>
    </row>
    <row r="130" spans="2:6" ht="4" customHeight="1" x14ac:dyDescent="0.2"/>
    <row r="131" spans="2:6" ht="20" customHeight="1" x14ac:dyDescent="0.3">
      <c r="B131" s="7" t="s">
        <v>87</v>
      </c>
      <c r="C131" s="8"/>
      <c r="D131" s="9"/>
      <c r="E131" s="10"/>
      <c r="F131" s="3" t="s">
        <v>42</v>
      </c>
    </row>
    <row r="132" spans="2:6" ht="4" customHeight="1" x14ac:dyDescent="0.2"/>
    <row r="134" spans="2:6" ht="24" customHeight="1" x14ac:dyDescent="0.2">
      <c r="B134" s="5" t="s">
        <v>88</v>
      </c>
      <c r="C134" s="6"/>
      <c r="D134" s="6"/>
      <c r="E134" s="6"/>
    </row>
    <row r="135" spans="2:6" ht="20" customHeight="1" x14ac:dyDescent="0.3">
      <c r="B135" s="7" t="s">
        <v>89</v>
      </c>
      <c r="C135" s="8"/>
      <c r="D135" s="11"/>
      <c r="E135" s="10"/>
      <c r="F135" s="3" t="s">
        <v>36</v>
      </c>
    </row>
    <row r="136" spans="2:6" ht="4" customHeight="1" x14ac:dyDescent="0.2"/>
    <row r="137" spans="2:6" ht="20" customHeight="1" x14ac:dyDescent="0.3">
      <c r="B137" s="7" t="s">
        <v>90</v>
      </c>
      <c r="C137" s="8"/>
      <c r="D137" s="13" t="str">
        <f>PHONETIC(D135)</f>
        <v/>
      </c>
      <c r="E137" s="14"/>
      <c r="F137" s="3" t="s">
        <v>38</v>
      </c>
    </row>
    <row r="138" spans="2:6" ht="4" customHeight="1" x14ac:dyDescent="0.2"/>
    <row r="139" spans="2:6" ht="20" customHeight="1" x14ac:dyDescent="0.3">
      <c r="B139" s="7" t="s">
        <v>91</v>
      </c>
      <c r="C139" s="8"/>
      <c r="D139" s="11"/>
      <c r="E139" s="10"/>
      <c r="F139" s="3" t="s">
        <v>40</v>
      </c>
    </row>
    <row r="140" spans="2:6" ht="4" customHeight="1" x14ac:dyDescent="0.2"/>
    <row r="141" spans="2:6" ht="20" customHeight="1" x14ac:dyDescent="0.3">
      <c r="B141" s="7" t="s">
        <v>92</v>
      </c>
      <c r="C141" s="8"/>
      <c r="D141" s="9"/>
      <c r="E141" s="10"/>
      <c r="F141" s="3" t="s">
        <v>42</v>
      </c>
    </row>
    <row r="142" spans="2:6" ht="4" customHeight="1" x14ac:dyDescent="0.2"/>
    <row r="144" spans="2:6" ht="24" customHeight="1" x14ac:dyDescent="0.2">
      <c r="B144" s="5" t="s">
        <v>93</v>
      </c>
      <c r="C144" s="6"/>
      <c r="D144" s="6"/>
      <c r="E144" s="6"/>
    </row>
    <row r="145" spans="2:6" ht="20" customHeight="1" x14ac:dyDescent="0.3">
      <c r="B145" s="7" t="s">
        <v>94</v>
      </c>
      <c r="C145" s="8"/>
      <c r="D145" s="11"/>
      <c r="E145" s="10"/>
      <c r="F145" s="3" t="s">
        <v>36</v>
      </c>
    </row>
    <row r="146" spans="2:6" ht="4" customHeight="1" x14ac:dyDescent="0.2"/>
    <row r="147" spans="2:6" ht="20" customHeight="1" x14ac:dyDescent="0.3">
      <c r="B147" s="7" t="s">
        <v>95</v>
      </c>
      <c r="C147" s="8"/>
      <c r="D147" s="13" t="str">
        <f>PHONETIC(D145)</f>
        <v/>
      </c>
      <c r="E147" s="14"/>
      <c r="F147" s="3" t="s">
        <v>38</v>
      </c>
    </row>
    <row r="148" spans="2:6" ht="4" customHeight="1" x14ac:dyDescent="0.2"/>
    <row r="149" spans="2:6" ht="20" customHeight="1" x14ac:dyDescent="0.3">
      <c r="B149" s="7" t="s">
        <v>96</v>
      </c>
      <c r="C149" s="8"/>
      <c r="D149" s="11"/>
      <c r="E149" s="10"/>
      <c r="F149" s="3" t="s">
        <v>40</v>
      </c>
    </row>
    <row r="150" spans="2:6" ht="4" customHeight="1" x14ac:dyDescent="0.2"/>
    <row r="151" spans="2:6" ht="20" customHeight="1" x14ac:dyDescent="0.3">
      <c r="B151" s="7" t="s">
        <v>97</v>
      </c>
      <c r="C151" s="8"/>
      <c r="D151" s="9"/>
      <c r="E151" s="10"/>
      <c r="F151" s="3" t="s">
        <v>42</v>
      </c>
    </row>
    <row r="152" spans="2:6" ht="4" customHeight="1" x14ac:dyDescent="0.2"/>
    <row r="154" spans="2:6" ht="24" customHeight="1" x14ac:dyDescent="0.2">
      <c r="B154" s="5" t="s">
        <v>98</v>
      </c>
      <c r="C154" s="6"/>
      <c r="D154" s="6"/>
      <c r="E154" s="6"/>
    </row>
    <row r="155" spans="2:6" ht="20" customHeight="1" x14ac:dyDescent="0.3">
      <c r="B155" s="7" t="s">
        <v>99</v>
      </c>
      <c r="C155" s="8"/>
      <c r="D155" s="11"/>
      <c r="E155" s="10"/>
      <c r="F155" s="3" t="s">
        <v>36</v>
      </c>
    </row>
    <row r="156" spans="2:6" ht="4" customHeight="1" x14ac:dyDescent="0.2"/>
    <row r="157" spans="2:6" ht="20" customHeight="1" x14ac:dyDescent="0.3">
      <c r="B157" s="7" t="s">
        <v>100</v>
      </c>
      <c r="C157" s="8"/>
      <c r="D157" s="13" t="str">
        <f>PHONETIC(D155)</f>
        <v/>
      </c>
      <c r="E157" s="14"/>
      <c r="F157" s="3" t="s">
        <v>38</v>
      </c>
    </row>
    <row r="158" spans="2:6" ht="4" customHeight="1" x14ac:dyDescent="0.2"/>
    <row r="159" spans="2:6" ht="20" customHeight="1" x14ac:dyDescent="0.3">
      <c r="B159" s="7" t="s">
        <v>101</v>
      </c>
      <c r="C159" s="8"/>
      <c r="D159" s="11"/>
      <c r="E159" s="10"/>
      <c r="F159" s="3" t="s">
        <v>40</v>
      </c>
    </row>
    <row r="160" spans="2:6" ht="4" customHeight="1" x14ac:dyDescent="0.2"/>
    <row r="161" spans="2:6" ht="20" customHeight="1" x14ac:dyDescent="0.3">
      <c r="B161" s="7" t="s">
        <v>102</v>
      </c>
      <c r="C161" s="8"/>
      <c r="D161" s="9"/>
      <c r="E161" s="10"/>
      <c r="F161" s="3" t="s">
        <v>42</v>
      </c>
    </row>
    <row r="162" spans="2:6" ht="4" customHeight="1" x14ac:dyDescent="0.2"/>
    <row r="164" spans="2:6" ht="24" customHeight="1" x14ac:dyDescent="0.2">
      <c r="B164" s="5" t="s">
        <v>103</v>
      </c>
      <c r="C164" s="6"/>
      <c r="D164" s="6"/>
      <c r="E164" s="6"/>
    </row>
    <row r="165" spans="2:6" ht="20" customHeight="1" x14ac:dyDescent="0.3">
      <c r="B165" s="7" t="s">
        <v>104</v>
      </c>
      <c r="C165" s="8"/>
      <c r="D165" s="11"/>
      <c r="E165" s="10"/>
      <c r="F165" s="3" t="s">
        <v>36</v>
      </c>
    </row>
    <row r="166" spans="2:6" ht="4" customHeight="1" x14ac:dyDescent="0.2"/>
    <row r="167" spans="2:6" ht="20" customHeight="1" x14ac:dyDescent="0.3">
      <c r="B167" s="7" t="s">
        <v>105</v>
      </c>
      <c r="C167" s="8"/>
      <c r="D167" s="13" t="str">
        <f>PHONETIC(D165)</f>
        <v/>
      </c>
      <c r="E167" s="14"/>
      <c r="F167" s="3" t="s">
        <v>38</v>
      </c>
    </row>
    <row r="168" spans="2:6" ht="4" customHeight="1" x14ac:dyDescent="0.2"/>
    <row r="169" spans="2:6" ht="20" customHeight="1" x14ac:dyDescent="0.3">
      <c r="B169" s="7" t="s">
        <v>106</v>
      </c>
      <c r="C169" s="8"/>
      <c r="D169" s="11"/>
      <c r="E169" s="10"/>
      <c r="F169" s="3" t="s">
        <v>40</v>
      </c>
    </row>
    <row r="170" spans="2:6" ht="4" customHeight="1" x14ac:dyDescent="0.2"/>
    <row r="171" spans="2:6" ht="20" customHeight="1" x14ac:dyDescent="0.3">
      <c r="B171" s="7" t="s">
        <v>107</v>
      </c>
      <c r="C171" s="8"/>
      <c r="D171" s="9"/>
      <c r="E171" s="10"/>
      <c r="F171" s="3" t="s">
        <v>42</v>
      </c>
    </row>
    <row r="172" spans="2:6" ht="4" customHeight="1" x14ac:dyDescent="0.2"/>
    <row r="174" spans="2:6" ht="24" customHeight="1" x14ac:dyDescent="0.2">
      <c r="B174" s="5" t="str">
        <f>IF($D$5="ハーフの部（21km）", "  5. 選手情報 【選手 15】 (※ハーフの部は対象外)", "  5. 選手情報 【選手 15】")</f>
        <v xml:space="preserve">  5. 選手情報 【選手 15】</v>
      </c>
      <c r="C174" s="6"/>
      <c r="D174" s="6"/>
      <c r="E174" s="6"/>
    </row>
    <row r="175" spans="2:6" ht="20" customHeight="1" x14ac:dyDescent="0.3">
      <c r="B175" s="7" t="str">
        <f>IF($D$5="ハーフの部（21km）", "", "選手15 氏名")</f>
        <v>選手15 氏名</v>
      </c>
      <c r="C175" s="8"/>
      <c r="D175" s="11"/>
      <c r="E175" s="10"/>
      <c r="F175" s="3" t="str">
        <f>IF($D$5="ハーフの部（21km）", "", " ※ ※姓名の間にスペースを入れてください")</f>
        <v xml:space="preserve"> ※ ※姓名の間にスペースを入れてください</v>
      </c>
    </row>
    <row r="176" spans="2:6" ht="4" customHeight="1" x14ac:dyDescent="0.2"/>
    <row r="177" spans="2:6" ht="20" customHeight="1" x14ac:dyDescent="0.3">
      <c r="B177" s="7" t="str">
        <f>IF($D$5="ハーフの部（21km）", "", "選手15 フリガナ")</f>
        <v>選手15 フリガナ</v>
      </c>
      <c r="C177" s="8"/>
      <c r="D177" s="13" t="str">
        <f>PHONETIC(D175)</f>
        <v/>
      </c>
      <c r="E177" s="14"/>
      <c r="F177" s="3" t="str">
        <f>IF($D$5="ハーフの部（21km）", "", " ※ ※姓と名の間にスペースを入れてカタカナで入力してください（自動入力・修正可）")</f>
        <v xml:space="preserve"> ※ ※姓と名の間にスペースを入れてカタカナで入力してください（自動入力・修正可）</v>
      </c>
    </row>
    <row r="178" spans="2:6" ht="4" customHeight="1" x14ac:dyDescent="0.2"/>
    <row r="179" spans="2:6" ht="20" customHeight="1" x14ac:dyDescent="0.3">
      <c r="B179" s="7" t="str">
        <f>IF($D$5="ハーフの部（21km）", "", "選手15 性別")</f>
        <v>選手15 性別</v>
      </c>
      <c r="C179" s="8"/>
      <c r="D179" s="11"/>
      <c r="E179" s="10"/>
      <c r="F179" s="3" t="str">
        <f>IF($D$5="ハーフの部（21km）", "", " ※ ※リストから選択")</f>
        <v xml:space="preserve"> ※ ※リストから選択</v>
      </c>
    </row>
    <row r="180" spans="2:6" ht="4" customHeight="1" x14ac:dyDescent="0.2"/>
    <row r="181" spans="2:6" ht="20" customHeight="1" x14ac:dyDescent="0.3">
      <c r="B181" s="7" t="str">
        <f>IF($D$5="ハーフの部（21km）", "", "選手15 年齢")</f>
        <v>選手15 年齢</v>
      </c>
      <c r="C181" s="8"/>
      <c r="D181" s="9"/>
      <c r="E181" s="10"/>
      <c r="F181" s="3" t="str">
        <f>IF($D$5="ハーフの部（21km）", "", " ※ ※半角数字で入力")</f>
        <v xml:space="preserve"> ※ ※半角数字で入力</v>
      </c>
    </row>
    <row r="182" spans="2:6" ht="4" customHeight="1" x14ac:dyDescent="0.2"/>
    <row r="184" spans="2:6" ht="24" customHeight="1" x14ac:dyDescent="0.2">
      <c r="B184" s="5" t="str">
        <f>IF($D$5="ハーフの部（21km）", "  5. 選手情報 【選手 16】 (※ハーフの部は対象外)", "  5. 選手情報 【選手 16】")</f>
        <v xml:space="preserve">  5. 選手情報 【選手 16】</v>
      </c>
      <c r="C184" s="6"/>
      <c r="D184" s="6"/>
      <c r="E184" s="6"/>
    </row>
    <row r="185" spans="2:6" ht="20" customHeight="1" x14ac:dyDescent="0.3">
      <c r="B185" s="7" t="str">
        <f>IF($D$5="ハーフの部（21km）", "", "選手16 氏名")</f>
        <v>選手16 氏名</v>
      </c>
      <c r="C185" s="8"/>
      <c r="D185" s="11"/>
      <c r="E185" s="10"/>
      <c r="F185" s="3" t="str">
        <f>IF($D$5="ハーフの部（21km）", "", " ※ ※姓名の間にスペースを入れてください")</f>
        <v xml:space="preserve"> ※ ※姓名の間にスペースを入れてください</v>
      </c>
    </row>
    <row r="186" spans="2:6" ht="4" customHeight="1" x14ac:dyDescent="0.2"/>
    <row r="187" spans="2:6" ht="20" customHeight="1" x14ac:dyDescent="0.3">
      <c r="B187" s="7" t="str">
        <f>IF($D$5="ハーフの部（21km）", "", "選手16 フリガナ")</f>
        <v>選手16 フリガナ</v>
      </c>
      <c r="C187" s="8"/>
      <c r="D187" s="13" t="str">
        <f>PHONETIC(D185)</f>
        <v/>
      </c>
      <c r="E187" s="14"/>
      <c r="F187" s="3" t="str">
        <f>IF($D$5="ハーフの部（21km）", "", " ※ ※姓と名の間にスペースを入れてカタカナで入力してください（自動入力・修正可）")</f>
        <v xml:space="preserve"> ※ ※姓と名の間にスペースを入れてカタカナで入力してください（自動入力・修正可）</v>
      </c>
    </row>
    <row r="188" spans="2:6" ht="4" customHeight="1" x14ac:dyDescent="0.2"/>
    <row r="189" spans="2:6" ht="20" customHeight="1" x14ac:dyDescent="0.3">
      <c r="B189" s="7" t="str">
        <f>IF($D$5="ハーフの部（21km）", "", "選手16 性別")</f>
        <v>選手16 性別</v>
      </c>
      <c r="C189" s="8"/>
      <c r="D189" s="11"/>
      <c r="E189" s="10"/>
      <c r="F189" s="3" t="str">
        <f>IF($D$5="ハーフの部（21km）", "", " ※ ※リストから選択")</f>
        <v xml:space="preserve"> ※ ※リストから選択</v>
      </c>
    </row>
    <row r="190" spans="2:6" ht="4" customHeight="1" x14ac:dyDescent="0.2"/>
    <row r="191" spans="2:6" ht="20" customHeight="1" x14ac:dyDescent="0.3">
      <c r="B191" s="7" t="str">
        <f>IF($D$5="ハーフの部（21km）", "", "選手16 年齢")</f>
        <v>選手16 年齢</v>
      </c>
      <c r="C191" s="8"/>
      <c r="D191" s="9"/>
      <c r="E191" s="10"/>
      <c r="F191" s="3" t="str">
        <f>IF($D$5="ハーフの部（21km）", "", " ※ ※半角数字で入力")</f>
        <v xml:space="preserve"> ※ ※半角数字で入力</v>
      </c>
    </row>
    <row r="192" spans="2:6" ht="4" customHeight="1" x14ac:dyDescent="0.2"/>
    <row r="194" spans="2:6" ht="24" customHeight="1" x14ac:dyDescent="0.2">
      <c r="B194" s="5" t="str">
        <f>IF($D$5="ハーフの部（21km）", "  5. 選手情報 【選手 17】 (※ハーフの部は対象外)", "  5. 選手情報 【選手 17】")</f>
        <v xml:space="preserve">  5. 選手情報 【選手 17】</v>
      </c>
      <c r="C194" s="6"/>
      <c r="D194" s="6"/>
      <c r="E194" s="6"/>
    </row>
    <row r="195" spans="2:6" ht="20" customHeight="1" x14ac:dyDescent="0.3">
      <c r="B195" s="7" t="str">
        <f>IF($D$5="ハーフの部（21km）", "", "選手17 氏名")</f>
        <v>選手17 氏名</v>
      </c>
      <c r="C195" s="8"/>
      <c r="D195" s="11"/>
      <c r="E195" s="10"/>
      <c r="F195" s="3" t="str">
        <f>IF($D$5="ハーフの部（21km）", "", " ※ ※姓名の間にスペースを入れてください")</f>
        <v xml:space="preserve"> ※ ※姓名の間にスペースを入れてください</v>
      </c>
    </row>
    <row r="196" spans="2:6" ht="4" customHeight="1" x14ac:dyDescent="0.2"/>
    <row r="197" spans="2:6" ht="20" customHeight="1" x14ac:dyDescent="0.3">
      <c r="B197" s="7" t="str">
        <f>IF($D$5="ハーフの部（21km）", "", "選手17 フリガナ")</f>
        <v>選手17 フリガナ</v>
      </c>
      <c r="C197" s="8"/>
      <c r="D197" s="13" t="str">
        <f>PHONETIC(D195)</f>
        <v/>
      </c>
      <c r="E197" s="14"/>
      <c r="F197" s="3" t="str">
        <f>IF($D$5="ハーフの部（21km）", "", " ※ ※姓と名の間にスペースを入れてカタカナで入力してください（自動入力・修正可）")</f>
        <v xml:space="preserve"> ※ ※姓と名の間にスペースを入れてカタカナで入力してください（自動入力・修正可）</v>
      </c>
    </row>
    <row r="198" spans="2:6" ht="4" customHeight="1" x14ac:dyDescent="0.2"/>
    <row r="199" spans="2:6" ht="20" customHeight="1" x14ac:dyDescent="0.3">
      <c r="B199" s="7" t="str">
        <f>IF($D$5="ハーフの部（21km）", "", "選手17 性別")</f>
        <v>選手17 性別</v>
      </c>
      <c r="C199" s="8"/>
      <c r="D199" s="11"/>
      <c r="E199" s="10"/>
      <c r="F199" s="3" t="str">
        <f>IF($D$5="ハーフの部（21km）", "", " ※ ※リストから選択")</f>
        <v xml:space="preserve"> ※ ※リストから選択</v>
      </c>
    </row>
    <row r="200" spans="2:6" ht="4" customHeight="1" x14ac:dyDescent="0.2"/>
    <row r="201" spans="2:6" ht="20" customHeight="1" x14ac:dyDescent="0.3">
      <c r="B201" s="7" t="str">
        <f>IF($D$5="ハーフの部（21km）", "", "選手17 年齢")</f>
        <v>選手17 年齢</v>
      </c>
      <c r="C201" s="8"/>
      <c r="D201" s="9"/>
      <c r="E201" s="10"/>
      <c r="F201" s="3" t="str">
        <f>IF($D$5="ハーフの部（21km）", "", " ※ ※半角数字で入力")</f>
        <v xml:space="preserve"> ※ ※半角数字で入力</v>
      </c>
    </row>
    <row r="202" spans="2:6" ht="4" customHeight="1" x14ac:dyDescent="0.2"/>
    <row r="204" spans="2:6" ht="24" customHeight="1" x14ac:dyDescent="0.2">
      <c r="B204" s="5" t="str">
        <f>IF($D$5="ハーフの部（21km）", "  5. 選手情報 【選手 18】 (※ハーフの部は対象外)", "  5. 選手情報 【選手 18】")</f>
        <v xml:space="preserve">  5. 選手情報 【選手 18】</v>
      </c>
      <c r="C204" s="6"/>
      <c r="D204" s="6"/>
      <c r="E204" s="6"/>
    </row>
    <row r="205" spans="2:6" ht="20" customHeight="1" x14ac:dyDescent="0.3">
      <c r="B205" s="7" t="str">
        <f>IF($D$5="ハーフの部（21km）", "", "選手18 氏名")</f>
        <v>選手18 氏名</v>
      </c>
      <c r="C205" s="8"/>
      <c r="D205" s="11"/>
      <c r="E205" s="10"/>
      <c r="F205" s="3" t="str">
        <f>IF($D$5="ハーフの部（21km）", "", " ※ ※姓名の間にスペースを入れてください")</f>
        <v xml:space="preserve"> ※ ※姓名の間にスペースを入れてください</v>
      </c>
    </row>
    <row r="206" spans="2:6" ht="4" customHeight="1" x14ac:dyDescent="0.2"/>
    <row r="207" spans="2:6" ht="20" customHeight="1" x14ac:dyDescent="0.3">
      <c r="B207" s="7" t="str">
        <f>IF($D$5="ハーフの部（21km）", "", "選手18 フリガナ")</f>
        <v>選手18 フリガナ</v>
      </c>
      <c r="C207" s="8"/>
      <c r="D207" s="13" t="str">
        <f>PHONETIC(D205)</f>
        <v/>
      </c>
      <c r="E207" s="14"/>
      <c r="F207" s="3" t="str">
        <f>IF($D$5="ハーフの部（21km）", "", " ※ ※姓と名の間にスペースを入れてカタカナで入力してください（自動入力・修正可）")</f>
        <v xml:space="preserve"> ※ ※姓と名の間にスペースを入れてカタカナで入力してください（自動入力・修正可）</v>
      </c>
    </row>
    <row r="208" spans="2:6" ht="4" customHeight="1" x14ac:dyDescent="0.2"/>
    <row r="209" spans="2:6" ht="20" customHeight="1" x14ac:dyDescent="0.3">
      <c r="B209" s="7" t="str">
        <f>IF($D$5="ハーフの部（21km）", "", "選手18 性別")</f>
        <v>選手18 性別</v>
      </c>
      <c r="C209" s="8"/>
      <c r="D209" s="11"/>
      <c r="E209" s="10"/>
      <c r="F209" s="3" t="str">
        <f>IF($D$5="ハーフの部（21km）", "", " ※ ※リストから選択")</f>
        <v xml:space="preserve"> ※ ※リストから選択</v>
      </c>
    </row>
    <row r="210" spans="2:6" ht="4" customHeight="1" x14ac:dyDescent="0.2"/>
    <row r="211" spans="2:6" ht="20" customHeight="1" x14ac:dyDescent="0.3">
      <c r="B211" s="7" t="str">
        <f>IF($D$5="ハーフの部（21km）", "", "選手18 年齢")</f>
        <v>選手18 年齢</v>
      </c>
      <c r="C211" s="8"/>
      <c r="D211" s="9"/>
      <c r="E211" s="10"/>
      <c r="F211" s="3" t="str">
        <f>IF($D$5="ハーフの部（21km）", "", " ※ ※半角数字で入力")</f>
        <v xml:space="preserve"> ※ ※半角数字で入力</v>
      </c>
    </row>
    <row r="212" spans="2:6" ht="4" customHeight="1" x14ac:dyDescent="0.2"/>
    <row r="214" spans="2:6" ht="24" customHeight="1" x14ac:dyDescent="0.2">
      <c r="B214" s="5" t="str">
        <f>IF($D$5="ハーフの部（21km）", "  5. 選手情報 【選手 19】 (※ハーフの部は対象外)", "  5. 選手情報 【選手 19】")</f>
        <v xml:space="preserve">  5. 選手情報 【選手 19】</v>
      </c>
      <c r="C214" s="6"/>
      <c r="D214" s="6"/>
      <c r="E214" s="6"/>
    </row>
    <row r="215" spans="2:6" ht="20" customHeight="1" x14ac:dyDescent="0.3">
      <c r="B215" s="7" t="str">
        <f>IF($D$5="ハーフの部（21km）", "", "選手19 氏名")</f>
        <v>選手19 氏名</v>
      </c>
      <c r="C215" s="8"/>
      <c r="D215" s="11"/>
      <c r="E215" s="10"/>
      <c r="F215" s="3" t="str">
        <f>IF($D$5="ハーフの部（21km）", "", " ※ ※姓名の間にスペースを入れてください")</f>
        <v xml:space="preserve"> ※ ※姓名の間にスペースを入れてください</v>
      </c>
    </row>
    <row r="216" spans="2:6" ht="4" customHeight="1" x14ac:dyDescent="0.2"/>
    <row r="217" spans="2:6" ht="20" customHeight="1" x14ac:dyDescent="0.3">
      <c r="B217" s="7" t="str">
        <f>IF($D$5="ハーフの部（21km）", "", "選手19 フリガナ")</f>
        <v>選手19 フリガナ</v>
      </c>
      <c r="C217" s="8"/>
      <c r="D217" s="13" t="str">
        <f>PHONETIC(D215)</f>
        <v/>
      </c>
      <c r="E217" s="14"/>
      <c r="F217" s="3" t="str">
        <f>IF($D$5="ハーフの部（21km）", "", " ※ ※姓と名の間にスペースを入れてカタカナで入力してください（自動入力・修正可）")</f>
        <v xml:space="preserve"> ※ ※姓と名の間にスペースを入れてカタカナで入力してください（自動入力・修正可）</v>
      </c>
    </row>
    <row r="218" spans="2:6" ht="4" customHeight="1" x14ac:dyDescent="0.2"/>
    <row r="219" spans="2:6" ht="20" customHeight="1" x14ac:dyDescent="0.3">
      <c r="B219" s="7" t="str">
        <f>IF($D$5="ハーフの部（21km）", "", "選手19 性別")</f>
        <v>選手19 性別</v>
      </c>
      <c r="C219" s="8"/>
      <c r="D219" s="11"/>
      <c r="E219" s="10"/>
      <c r="F219" s="3" t="str">
        <f>IF($D$5="ハーフの部（21km）", "", " ※ ※リストから選択")</f>
        <v xml:space="preserve"> ※ ※リストから選択</v>
      </c>
    </row>
    <row r="220" spans="2:6" ht="4" customHeight="1" x14ac:dyDescent="0.2"/>
    <row r="221" spans="2:6" ht="20" customHeight="1" x14ac:dyDescent="0.3">
      <c r="B221" s="7" t="str">
        <f>IF($D$5="ハーフの部（21km）", "", "選手19 年齢")</f>
        <v>選手19 年齢</v>
      </c>
      <c r="C221" s="8"/>
      <c r="D221" s="9"/>
      <c r="E221" s="10"/>
      <c r="F221" s="3" t="str">
        <f>IF($D$5="ハーフの部（21km）", "", " ※ ※半角数字で入力")</f>
        <v xml:space="preserve"> ※ ※半角数字で入力</v>
      </c>
    </row>
    <row r="222" spans="2:6" ht="4" customHeight="1" x14ac:dyDescent="0.2"/>
    <row r="224" spans="2:6" ht="24" customHeight="1" x14ac:dyDescent="0.2">
      <c r="B224" s="5" t="str">
        <f>IF($D$5="ハーフの部（21km）", "  5. 選手情報 【選手 20】 (※ハーフの部は対象外)", "  5. 選手情報 【選手 20】")</f>
        <v xml:space="preserve">  5. 選手情報 【選手 20】</v>
      </c>
      <c r="C224" s="6"/>
      <c r="D224" s="6"/>
      <c r="E224" s="6"/>
    </row>
    <row r="225" spans="2:6" ht="20" customHeight="1" x14ac:dyDescent="0.3">
      <c r="B225" s="7" t="str">
        <f>IF($D$5="ハーフの部（21km）", "", "選手20 氏名")</f>
        <v>選手20 氏名</v>
      </c>
      <c r="C225" s="8"/>
      <c r="D225" s="11"/>
      <c r="E225" s="10"/>
      <c r="F225" s="3" t="str">
        <f>IF($D$5="ハーフの部（21km）", "", " ※ ※姓名の間にスペースを入れてください")</f>
        <v xml:space="preserve"> ※ ※姓名の間にスペースを入れてください</v>
      </c>
    </row>
    <row r="226" spans="2:6" ht="4" customHeight="1" x14ac:dyDescent="0.2"/>
    <row r="227" spans="2:6" ht="20" customHeight="1" x14ac:dyDescent="0.3">
      <c r="B227" s="7" t="str">
        <f>IF($D$5="ハーフの部（21km）", "", "選手20 フリガナ")</f>
        <v>選手20 フリガナ</v>
      </c>
      <c r="C227" s="8"/>
      <c r="D227" s="13" t="str">
        <f>PHONETIC(D225)</f>
        <v/>
      </c>
      <c r="E227" s="14"/>
      <c r="F227" s="3" t="str">
        <f>IF($D$5="ハーフの部（21km）", "", " ※ ※姓と名の間にスペースを入れてカタカナで入力してください（自動入力・修正可）")</f>
        <v xml:space="preserve"> ※ ※姓と名の間にスペースを入れてカタカナで入力してください（自動入力・修正可）</v>
      </c>
    </row>
    <row r="228" spans="2:6" ht="4" customHeight="1" x14ac:dyDescent="0.2"/>
    <row r="229" spans="2:6" ht="20" customHeight="1" x14ac:dyDescent="0.3">
      <c r="B229" s="7" t="str">
        <f>IF($D$5="ハーフの部（21km）", "", "選手20 性別")</f>
        <v>選手20 性別</v>
      </c>
      <c r="C229" s="8"/>
      <c r="D229" s="11"/>
      <c r="E229" s="10"/>
      <c r="F229" s="3" t="str">
        <f>IF($D$5="ハーフの部（21km）", "", " ※ ※リストから選択")</f>
        <v xml:space="preserve"> ※ ※リストから選択</v>
      </c>
    </row>
    <row r="230" spans="2:6" ht="4" customHeight="1" x14ac:dyDescent="0.2"/>
    <row r="231" spans="2:6" ht="20" customHeight="1" x14ac:dyDescent="0.3">
      <c r="B231" s="7" t="str">
        <f>IF($D$5="ハーフの部（21km）", "", "選手20 年齢")</f>
        <v>選手20 年齢</v>
      </c>
      <c r="C231" s="8"/>
      <c r="D231" s="9"/>
      <c r="E231" s="10"/>
      <c r="F231" s="3" t="str">
        <f>IF($D$5="ハーフの部（21km）", "", " ※ ※半角数字で入力")</f>
        <v xml:space="preserve"> ※ ※半角数字で入力</v>
      </c>
    </row>
    <row r="232" spans="2:6" ht="4" customHeight="1" x14ac:dyDescent="0.2"/>
    <row r="234" spans="2:6" ht="24" customHeight="1" x14ac:dyDescent="0.2">
      <c r="B234" s="5" t="s">
        <v>108</v>
      </c>
      <c r="C234" s="6"/>
      <c r="D234" s="6"/>
      <c r="E234" s="6"/>
    </row>
    <row r="235" spans="2:6" ht="22" customHeight="1" x14ac:dyDescent="0.3">
      <c r="B235" s="7" t="s">
        <v>109</v>
      </c>
      <c r="C235" s="8"/>
      <c r="D235" s="12"/>
      <c r="E235" s="10"/>
      <c r="F235" s="4" t="s">
        <v>110</v>
      </c>
    </row>
    <row r="236" spans="2:6" ht="6" customHeight="1" x14ac:dyDescent="0.2"/>
    <row r="237" spans="2:6" ht="22" customHeight="1" x14ac:dyDescent="0.3">
      <c r="B237" s="7" t="s">
        <v>111</v>
      </c>
      <c r="C237" s="8"/>
      <c r="D237" s="12"/>
      <c r="E237" s="10"/>
      <c r="F237" s="4" t="s">
        <v>112</v>
      </c>
    </row>
    <row r="238" spans="2:6" ht="6" customHeight="1" x14ac:dyDescent="0.2"/>
    <row r="239" spans="2:6" ht="22" customHeight="1" x14ac:dyDescent="0.3">
      <c r="B239" s="7" t="s">
        <v>113</v>
      </c>
      <c r="C239" s="8"/>
      <c r="D239" s="16">
        <f>IF(OR(D7="4職場仲間",D7="5マスターズ"), IF(D237&lt;&gt;0,"子供は0名にして下さい！",(D235*3600)+(D237*2000)), IF(D7="7ジュニア", IF(D235&lt;&gt;0,"大人は0名にして下さい！",(D235*3600)+(D237*2000)), IF(D5="ハーフの部（21km）", IF((D235+D237)&gt;14,"合計14名以内にして下さい！",(D235*3600)+(D237*2000)), IF((D235+D237)&gt;20,"合計20名以内にして下さい！",(D235*3600)+(D237*2000)))))</f>
        <v>0</v>
      </c>
      <c r="E239" s="8"/>
      <c r="F239" s="4" t="s">
        <v>114</v>
      </c>
    </row>
    <row r="240" spans="2:6" ht="6" customHeight="1" x14ac:dyDescent="0.2"/>
    <row r="241" spans="2:6" ht="22" customHeight="1" x14ac:dyDescent="0.3">
      <c r="B241" s="7" t="s">
        <v>115</v>
      </c>
      <c r="C241" s="8"/>
      <c r="D241" s="12"/>
      <c r="E241" s="10"/>
      <c r="F241" s="4" t="s">
        <v>116</v>
      </c>
    </row>
    <row r="242" spans="2:6" ht="6" customHeight="1" x14ac:dyDescent="0.2"/>
    <row r="243" spans="2:6" ht="22" customHeight="1" x14ac:dyDescent="0.3">
      <c r="B243" s="7" t="s">
        <v>117</v>
      </c>
      <c r="C243" s="8"/>
      <c r="D243" s="12"/>
      <c r="E243" s="10"/>
      <c r="F243" s="4" t="s">
        <v>116</v>
      </c>
    </row>
    <row r="244" spans="2:6" ht="6" customHeight="1" x14ac:dyDescent="0.2"/>
    <row r="245" spans="2:6" ht="22" customHeight="1" x14ac:dyDescent="0.3">
      <c r="B245" s="7" t="s">
        <v>118</v>
      </c>
      <c r="C245" s="8"/>
      <c r="D245" s="11"/>
      <c r="E245" s="10"/>
      <c r="F245" s="4" t="s">
        <v>119</v>
      </c>
    </row>
    <row r="246" spans="2:6" ht="6" customHeight="1" x14ac:dyDescent="0.2"/>
    <row r="247" spans="2:6" ht="22" customHeight="1" x14ac:dyDescent="0.3">
      <c r="B247" s="7" t="s">
        <v>120</v>
      </c>
      <c r="C247" s="8"/>
      <c r="D247" s="11"/>
      <c r="E247" s="10"/>
      <c r="F247" s="4" t="s">
        <v>121</v>
      </c>
    </row>
    <row r="248" spans="2:6" ht="6" customHeight="1" x14ac:dyDescent="0.2"/>
    <row r="249" spans="2:6" ht="22" customHeight="1" x14ac:dyDescent="0.3">
      <c r="B249" s="7" t="s">
        <v>122</v>
      </c>
      <c r="C249" s="8"/>
      <c r="D249" s="11"/>
      <c r="E249" s="10"/>
      <c r="F249" s="4" t="s">
        <v>123</v>
      </c>
    </row>
    <row r="250" spans="2:6" ht="6" customHeight="1" x14ac:dyDescent="0.2"/>
    <row r="251" spans="2:6" ht="22" customHeight="1" x14ac:dyDescent="0.3">
      <c r="B251" s="7" t="s">
        <v>124</v>
      </c>
      <c r="C251" s="8"/>
      <c r="D251" s="12"/>
      <c r="E251" s="10"/>
      <c r="F251" s="4" t="s">
        <v>125</v>
      </c>
    </row>
    <row r="252" spans="2:6" ht="6" customHeight="1" x14ac:dyDescent="0.2"/>
    <row r="254" spans="2:6" x14ac:dyDescent="0.2">
      <c r="B254" s="19" t="s">
        <v>126</v>
      </c>
      <c r="C254" s="20"/>
      <c r="D254" s="20"/>
      <c r="E254" s="20"/>
      <c r="F254" s="20"/>
    </row>
    <row r="255" spans="2:6" x14ac:dyDescent="0.2">
      <c r="B255" s="20"/>
      <c r="C255" s="20"/>
      <c r="D255" s="20"/>
      <c r="E255" s="20"/>
      <c r="F255" s="20"/>
    </row>
    <row r="256" spans="2:6" x14ac:dyDescent="0.2">
      <c r="B256" s="20"/>
      <c r="C256" s="20"/>
      <c r="D256" s="20"/>
      <c r="E256" s="20"/>
      <c r="F256" s="20"/>
    </row>
    <row r="257" spans="2:6" x14ac:dyDescent="0.2">
      <c r="B257" s="20"/>
      <c r="C257" s="20"/>
      <c r="D257" s="20"/>
      <c r="E257" s="20"/>
      <c r="F257" s="20"/>
    </row>
    <row r="258" spans="2:6" x14ac:dyDescent="0.2">
      <c r="B258" s="20"/>
      <c r="C258" s="20"/>
      <c r="D258" s="20"/>
      <c r="E258" s="20"/>
      <c r="F258" s="20"/>
    </row>
    <row r="259" spans="2:6" x14ac:dyDescent="0.2">
      <c r="B259" s="20"/>
      <c r="C259" s="20"/>
      <c r="D259" s="20"/>
      <c r="E259" s="20"/>
      <c r="F259" s="20"/>
    </row>
    <row r="260" spans="2:6" x14ac:dyDescent="0.2">
      <c r="B260" s="20"/>
      <c r="C260" s="20"/>
      <c r="D260" s="20"/>
      <c r="E260" s="20"/>
      <c r="F260" s="20"/>
    </row>
    <row r="261" spans="2:6" x14ac:dyDescent="0.2">
      <c r="B261" s="20"/>
      <c r="C261" s="20"/>
      <c r="D261" s="20"/>
      <c r="E261" s="20"/>
      <c r="F261" s="20"/>
    </row>
    <row r="262" spans="2:6" x14ac:dyDescent="0.2">
      <c r="B262" s="20"/>
      <c r="C262" s="20"/>
      <c r="D262" s="20"/>
      <c r="E262" s="20"/>
      <c r="F262" s="20"/>
    </row>
    <row r="263" spans="2:6" x14ac:dyDescent="0.2">
      <c r="B263" s="20"/>
      <c r="C263" s="20"/>
      <c r="D263" s="20"/>
      <c r="E263" s="20"/>
      <c r="F263" s="20"/>
    </row>
    <row r="264" spans="2:6" x14ac:dyDescent="0.2">
      <c r="B264" s="20"/>
      <c r="C264" s="20"/>
      <c r="D264" s="20"/>
      <c r="E264" s="20"/>
      <c r="F264" s="20"/>
    </row>
  </sheetData>
  <sheetProtection password="CC27" sheet="1" selectLockedCells="1"/>
  <mergeCells count="233">
    <mergeCell ref="B31:C31"/>
    <mergeCell ref="D155:E155"/>
    <mergeCell ref="D149:E149"/>
    <mergeCell ref="D31:E31"/>
    <mergeCell ref="D245:E245"/>
    <mergeCell ref="D227:E227"/>
    <mergeCell ref="B217:C217"/>
    <mergeCell ref="D211:E211"/>
    <mergeCell ref="B201:C201"/>
    <mergeCell ref="B91:C91"/>
    <mergeCell ref="D187:E187"/>
    <mergeCell ref="B165:C165"/>
    <mergeCell ref="B74:E74"/>
    <mergeCell ref="B141:C141"/>
    <mergeCell ref="B115:C115"/>
    <mergeCell ref="B155:C155"/>
    <mergeCell ref="B149:C149"/>
    <mergeCell ref="B13:C13"/>
    <mergeCell ref="B69:C69"/>
    <mergeCell ref="D125:E125"/>
    <mergeCell ref="B129:C129"/>
    <mergeCell ref="D115:E115"/>
    <mergeCell ref="B209:C209"/>
    <mergeCell ref="B25:C25"/>
    <mergeCell ref="D19:E19"/>
    <mergeCell ref="B64:E64"/>
    <mergeCell ref="D99:E99"/>
    <mergeCell ref="B104:E104"/>
    <mergeCell ref="B131:C131"/>
    <mergeCell ref="B164:E164"/>
    <mergeCell ref="D131:E131"/>
    <mergeCell ref="B27:C27"/>
    <mergeCell ref="D45:E45"/>
    <mergeCell ref="B77:C77"/>
    <mergeCell ref="B21:C21"/>
    <mergeCell ref="D77:E77"/>
    <mergeCell ref="B151:C151"/>
    <mergeCell ref="B114:E114"/>
    <mergeCell ref="D165:E165"/>
    <mergeCell ref="B169:C169"/>
    <mergeCell ref="D169:E169"/>
    <mergeCell ref="D7:E7"/>
    <mergeCell ref="B191:C191"/>
    <mergeCell ref="B205:C205"/>
    <mergeCell ref="B243:C243"/>
    <mergeCell ref="B12:E12"/>
    <mergeCell ref="D205:E205"/>
    <mergeCell ref="B249:C249"/>
    <mergeCell ref="D235:E235"/>
    <mergeCell ref="B127:C127"/>
    <mergeCell ref="B211:C211"/>
    <mergeCell ref="D71:E71"/>
    <mergeCell ref="D127:E127"/>
    <mergeCell ref="B49:C49"/>
    <mergeCell ref="B55:C55"/>
    <mergeCell ref="B177:C177"/>
    <mergeCell ref="D177:E177"/>
    <mergeCell ref="B51:C51"/>
    <mergeCell ref="D51:E51"/>
    <mergeCell ref="B197:C197"/>
    <mergeCell ref="B41:C41"/>
    <mergeCell ref="D241:E241"/>
    <mergeCell ref="B35:C35"/>
    <mergeCell ref="B237:C237"/>
    <mergeCell ref="D35:E35"/>
    <mergeCell ref="B11:C11"/>
    <mergeCell ref="D195:E195"/>
    <mergeCell ref="D11:E11"/>
    <mergeCell ref="B117:C117"/>
    <mergeCell ref="D189:E189"/>
    <mergeCell ref="B231:C231"/>
    <mergeCell ref="B179:C179"/>
    <mergeCell ref="B157:C157"/>
    <mergeCell ref="D179:E179"/>
    <mergeCell ref="D75:E75"/>
    <mergeCell ref="D197:E197"/>
    <mergeCell ref="B119:C119"/>
    <mergeCell ref="D47:E47"/>
    <mergeCell ref="D175:E175"/>
    <mergeCell ref="B29:C29"/>
    <mergeCell ref="D181:E181"/>
    <mergeCell ref="B37:C37"/>
    <mergeCell ref="D221:E221"/>
    <mergeCell ref="D37:E37"/>
    <mergeCell ref="D13:E13"/>
    <mergeCell ref="D151:E151"/>
    <mergeCell ref="B67:C67"/>
    <mergeCell ref="B61:C61"/>
    <mergeCell ref="B101:C101"/>
    <mergeCell ref="B147:C147"/>
    <mergeCell ref="D87:E87"/>
    <mergeCell ref="D147:E147"/>
    <mergeCell ref="B137:C137"/>
    <mergeCell ref="D137:E137"/>
    <mergeCell ref="B65:C65"/>
    <mergeCell ref="D121:E121"/>
    <mergeCell ref="B254:F264"/>
    <mergeCell ref="B26:E26"/>
    <mergeCell ref="B154:E154"/>
    <mergeCell ref="D101:E101"/>
    <mergeCell ref="B195:C195"/>
    <mergeCell ref="D61:E61"/>
    <mergeCell ref="D141:E141"/>
    <mergeCell ref="D135:E135"/>
    <mergeCell ref="D215:E215"/>
    <mergeCell ref="B215:C215"/>
    <mergeCell ref="B247:C247"/>
    <mergeCell ref="D229:E229"/>
    <mergeCell ref="B235:C235"/>
    <mergeCell ref="D243:E243"/>
    <mergeCell ref="B174:E174"/>
    <mergeCell ref="D209:E209"/>
    <mergeCell ref="B245:C245"/>
    <mergeCell ref="D247:E247"/>
    <mergeCell ref="B199:C199"/>
    <mergeCell ref="B81:C81"/>
    <mergeCell ref="D199:E199"/>
    <mergeCell ref="D81:E81"/>
    <mergeCell ref="B121:C121"/>
    <mergeCell ref="D217:E217"/>
    <mergeCell ref="B71:C71"/>
    <mergeCell ref="D65:E65"/>
    <mergeCell ref="B105:C105"/>
    <mergeCell ref="D185:E185"/>
    <mergeCell ref="B181:C181"/>
    <mergeCell ref="D97:E97"/>
    <mergeCell ref="B225:C225"/>
    <mergeCell ref="D225:E225"/>
    <mergeCell ref="B175:C175"/>
    <mergeCell ref="B87:C87"/>
    <mergeCell ref="D167:E167"/>
    <mergeCell ref="D161:E161"/>
    <mergeCell ref="B95:C95"/>
    <mergeCell ref="B89:C89"/>
    <mergeCell ref="D89:E89"/>
    <mergeCell ref="D129:E129"/>
    <mergeCell ref="B79:C79"/>
    <mergeCell ref="D249:E249"/>
    <mergeCell ref="D105:E105"/>
    <mergeCell ref="D139:E139"/>
    <mergeCell ref="B144:E144"/>
    <mergeCell ref="D49:E49"/>
    <mergeCell ref="D27:E27"/>
    <mergeCell ref="B224:E224"/>
    <mergeCell ref="B54:E54"/>
    <mergeCell ref="B107:C107"/>
    <mergeCell ref="D107:E107"/>
    <mergeCell ref="B134:E134"/>
    <mergeCell ref="B194:E194"/>
    <mergeCell ref="B57:C57"/>
    <mergeCell ref="D91:E91"/>
    <mergeCell ref="B171:C171"/>
    <mergeCell ref="B184:E184"/>
    <mergeCell ref="D171:E171"/>
    <mergeCell ref="B214:E214"/>
    <mergeCell ref="B99:C99"/>
    <mergeCell ref="D57:E57"/>
    <mergeCell ref="B229:C229"/>
    <mergeCell ref="B111:C111"/>
    <mergeCell ref="B145:C145"/>
    <mergeCell ref="D145:E145"/>
    <mergeCell ref="B239:C239"/>
    <mergeCell ref="D25:E25"/>
    <mergeCell ref="D117:E117"/>
    <mergeCell ref="D55:E55"/>
    <mergeCell ref="D157:E157"/>
    <mergeCell ref="B241:C241"/>
    <mergeCell ref="B5:C5"/>
    <mergeCell ref="D67:E67"/>
    <mergeCell ref="B189:C189"/>
    <mergeCell ref="D5:E5"/>
    <mergeCell ref="B44:E44"/>
    <mergeCell ref="B45:C45"/>
    <mergeCell ref="B85:C85"/>
    <mergeCell ref="D21:E21"/>
    <mergeCell ref="B167:C167"/>
    <mergeCell ref="D239:E239"/>
    <mergeCell ref="D95:E95"/>
    <mergeCell ref="B161:C161"/>
    <mergeCell ref="B219:C219"/>
    <mergeCell ref="D219:E219"/>
    <mergeCell ref="B7:C7"/>
    <mergeCell ref="B185:C185"/>
    <mergeCell ref="B17:C17"/>
    <mergeCell ref="D17:E17"/>
    <mergeCell ref="B159:C159"/>
    <mergeCell ref="B124:E124"/>
    <mergeCell ref="D159:E159"/>
    <mergeCell ref="D111:E111"/>
    <mergeCell ref="B204:E204"/>
    <mergeCell ref="B39:C39"/>
    <mergeCell ref="B94:E94"/>
    <mergeCell ref="B2:E2"/>
    <mergeCell ref="B9:C9"/>
    <mergeCell ref="B187:C187"/>
    <mergeCell ref="B4:E4"/>
    <mergeCell ref="B19:C19"/>
    <mergeCell ref="B23:C23"/>
    <mergeCell ref="D41:E41"/>
    <mergeCell ref="D9:E9"/>
    <mergeCell ref="D39:E39"/>
    <mergeCell ref="B15:C15"/>
    <mergeCell ref="D15:E15"/>
    <mergeCell ref="D29:E29"/>
    <mergeCell ref="D23:E23"/>
    <mergeCell ref="D79:E79"/>
    <mergeCell ref="B84:E84"/>
    <mergeCell ref="B97:C97"/>
    <mergeCell ref="B125:C125"/>
    <mergeCell ref="B8:E8"/>
    <mergeCell ref="B139:C139"/>
    <mergeCell ref="D201:E201"/>
    <mergeCell ref="D231:E231"/>
    <mergeCell ref="B207:C207"/>
    <mergeCell ref="B221:C221"/>
    <mergeCell ref="D59:E59"/>
    <mergeCell ref="B251:C251"/>
    <mergeCell ref="D251:E251"/>
    <mergeCell ref="D85:E85"/>
    <mergeCell ref="D207:E207"/>
    <mergeCell ref="B234:E234"/>
    <mergeCell ref="B34:E34"/>
    <mergeCell ref="B75:C75"/>
    <mergeCell ref="D69:E69"/>
    <mergeCell ref="B109:C109"/>
    <mergeCell ref="B135:C135"/>
    <mergeCell ref="B47:C47"/>
    <mergeCell ref="D109:E109"/>
    <mergeCell ref="D191:E191"/>
    <mergeCell ref="B227:C227"/>
    <mergeCell ref="B59:C59"/>
    <mergeCell ref="D237:E237"/>
    <mergeCell ref="D119:E119"/>
  </mergeCells>
  <phoneticPr fontId="8"/>
  <conditionalFormatting sqref="B175:E175">
    <cfRule type="expression" dxfId="23" priority="1">
      <formula>$D$5="ハーフの部（21km）"</formula>
    </cfRule>
  </conditionalFormatting>
  <conditionalFormatting sqref="B177:E177">
    <cfRule type="expression" dxfId="22" priority="2">
      <formula>$D$5="ハーフの部（21km）"</formula>
    </cfRule>
  </conditionalFormatting>
  <conditionalFormatting sqref="B179:E179">
    <cfRule type="expression" dxfId="21" priority="3">
      <formula>$D$5="ハーフの部（21km）"</formula>
    </cfRule>
  </conditionalFormatting>
  <conditionalFormatting sqref="B181:E181">
    <cfRule type="expression" dxfId="20" priority="4">
      <formula>$D$5="ハーフの部（21km）"</formula>
    </cfRule>
  </conditionalFormatting>
  <conditionalFormatting sqref="B185:E185">
    <cfRule type="expression" dxfId="19" priority="5">
      <formula>$D$5="ハーフの部（21km）"</formula>
    </cfRule>
  </conditionalFormatting>
  <conditionalFormatting sqref="B187:E187">
    <cfRule type="expression" dxfId="18" priority="6">
      <formula>$D$5="ハーフの部（21km）"</formula>
    </cfRule>
  </conditionalFormatting>
  <conditionalFormatting sqref="B189:E189">
    <cfRule type="expression" dxfId="17" priority="7">
      <formula>$D$5="ハーフの部（21km）"</formula>
    </cfRule>
  </conditionalFormatting>
  <conditionalFormatting sqref="B191:E191">
    <cfRule type="expression" dxfId="16" priority="8">
      <formula>$D$5="ハーフの部（21km）"</formula>
    </cfRule>
  </conditionalFormatting>
  <conditionalFormatting sqref="B195:E195">
    <cfRule type="expression" dxfId="15" priority="9">
      <formula>$D$5="ハーフの部（21km）"</formula>
    </cfRule>
  </conditionalFormatting>
  <conditionalFormatting sqref="B197:E197">
    <cfRule type="expression" dxfId="14" priority="10">
      <formula>$D$5="ハーフの部（21km）"</formula>
    </cfRule>
  </conditionalFormatting>
  <conditionalFormatting sqref="B199:E199">
    <cfRule type="expression" dxfId="13" priority="11">
      <formula>$D$5="ハーフの部（21km）"</formula>
    </cfRule>
  </conditionalFormatting>
  <conditionalFormatting sqref="B201:E201">
    <cfRule type="expression" dxfId="12" priority="12">
      <formula>$D$5="ハーフの部（21km）"</formula>
    </cfRule>
  </conditionalFormatting>
  <conditionalFormatting sqref="B205:E205">
    <cfRule type="expression" dxfId="11" priority="13">
      <formula>$D$5="ハーフの部（21km）"</formula>
    </cfRule>
  </conditionalFormatting>
  <conditionalFormatting sqref="B207:E207">
    <cfRule type="expression" dxfId="10" priority="14">
      <formula>$D$5="ハーフの部（21km）"</formula>
    </cfRule>
  </conditionalFormatting>
  <conditionalFormatting sqref="B209:E209">
    <cfRule type="expression" dxfId="9" priority="15">
      <formula>$D$5="ハーフの部（21km）"</formula>
    </cfRule>
  </conditionalFormatting>
  <conditionalFormatting sqref="B211:E211">
    <cfRule type="expression" dxfId="8" priority="16">
      <formula>$D$5="ハーフの部（21km）"</formula>
    </cfRule>
  </conditionalFormatting>
  <conditionalFormatting sqref="B215:E215">
    <cfRule type="expression" dxfId="7" priority="17">
      <formula>$D$5="ハーフの部（21km）"</formula>
    </cfRule>
  </conditionalFormatting>
  <conditionalFormatting sqref="B217:E217">
    <cfRule type="expression" dxfId="6" priority="18">
      <formula>$D$5="ハーフの部（21km）"</formula>
    </cfRule>
  </conditionalFormatting>
  <conditionalFormatting sqref="B219:E219">
    <cfRule type="expression" dxfId="5" priority="19">
      <formula>$D$5="ハーフの部（21km）"</formula>
    </cfRule>
  </conditionalFormatting>
  <conditionalFormatting sqref="B221:E221">
    <cfRule type="expression" dxfId="4" priority="20">
      <formula>$D$5="ハーフの部（21km）"</formula>
    </cfRule>
  </conditionalFormatting>
  <conditionalFormatting sqref="B225:E225">
    <cfRule type="expression" dxfId="3" priority="21">
      <formula>$D$5="ハーフの部（21km）"</formula>
    </cfRule>
  </conditionalFormatting>
  <conditionalFormatting sqref="B227:E227">
    <cfRule type="expression" dxfId="2" priority="22">
      <formula>$D$5="ハーフの部（21km）"</formula>
    </cfRule>
  </conditionalFormatting>
  <conditionalFormatting sqref="B229:E229">
    <cfRule type="expression" dxfId="1" priority="23">
      <formula>$D$5="ハーフの部（21km）"</formula>
    </cfRule>
  </conditionalFormatting>
  <conditionalFormatting sqref="B231:E231">
    <cfRule type="expression" dxfId="0" priority="24">
      <formula>$D$5="ハーフの部（21km）"</formula>
    </cfRule>
  </conditionalFormatting>
  <dataValidations count="15">
    <dataValidation type="list" allowBlank="1" sqref="D39 D229 D219 D209 D199 D189 D179 D169 D159 D149 D139 D129 D119 D109 D99 D89 D79 D69 D59 D49" xr:uid="{00000000-0002-0000-0500-000000000000}">
      <formula1>"男,女,回答しない"</formula1>
    </dataValidation>
    <dataValidation type="list" allowBlank="1" sqref="D5" xr:uid="{00000000-0002-0000-0500-000014000000}">
      <formula1>"フルの部（42.195km）,ハーフの部（21km）"</formula1>
    </dataValidation>
    <dataValidation type="list" allowBlank="1" sqref="D7" xr:uid="{00000000-0002-0000-0500-000015000000}">
      <formula1>INDIRECT(IF($D$5="ハーフの部（21km）","Dept_B","Dept_A"))</formula1>
    </dataValidation>
    <dataValidation type="textLength" operator="lessThanOrEqual" allowBlank="1" showErrorMessage="1" errorTitle="文字数エラー" error="20文字以内で入力してください！" sqref="D9" xr:uid="{00000000-0002-0000-0500-000016000000}">
      <formula1>20</formula1>
    </dataValidation>
    <dataValidation type="custom" allowBlank="1" showErrorMessage="1" errorTitle="入力エラー" error="郵便番号はハイフンなしの半角数字「7桁」で入力してください！" sqref="D17" xr:uid="{00000000-0002-0000-0500-000017000000}">
      <formula1>AND(ISNUMBER(D17*1), LEN(D17)=7)</formula1>
    </dataValidation>
    <dataValidation type="textLength" operator="equal" allowBlank="1" showErrorMessage="1" errorTitle="文字数エラー" error="IDは半角英数字【6文字】で入力してください！" sqref="D27" xr:uid="{00000000-0002-0000-0500-000018000000}">
      <formula1>6</formula1>
    </dataValidation>
    <dataValidation type="list" allowBlank="1" sqref="D29" xr:uid="{00000000-0002-0000-0500-000019000000}">
      <formula1>"不要,メール,DM(郵送)"</formula1>
    </dataValidation>
    <dataValidation type="list" allowBlank="1" sqref="D31" xr:uid="{00000000-0002-0000-0500-00001A000000}">
      <formula1>"希望する"</formula1>
    </dataValidation>
    <dataValidation type="list" allowBlank="1" sqref="D235" xr:uid="{00000000-0002-0000-0500-00001B000000}">
      <formula1>IF(D5="ハーフの部（21km）",ハーフ人数,フル人数)</formula1>
    </dataValidation>
    <dataValidation type="list" allowBlank="1" sqref="D237" xr:uid="{00000000-0002-0000-0500-00001C000000}">
      <formula1>IF(D5="ハーフの部（21km）",ハーフ人数,フル人数)</formula1>
    </dataValidation>
    <dataValidation type="list" allowBlank="1" sqref="D241" xr:uid="{00000000-0002-0000-0500-00001D000000}">
      <formula1>"銀行振込,現金書留,クレジットカード払い"</formula1>
    </dataValidation>
    <dataValidation type="list" allowBlank="1" sqref="D243" xr:uid="{00000000-0002-0000-0500-00001E000000}">
      <formula1>"不要,電子領収書,紙領収書（最終案内に同封）"</formula1>
    </dataValidation>
    <dataValidation type="list" sqref="D247" xr:uid="{00000000-0002-0000-0500-00001F000000}">
      <formula1>"着金日,大会日"</formula1>
    </dataValidation>
    <dataValidation type="list" sqref="D249" xr:uid="{00000000-0002-0000-0500-000020000000}">
      <formula1>"大会参加料として,他"</formula1>
    </dataValidation>
    <dataValidation type="list" allowBlank="1" sqref="D251" xr:uid="{00000000-0002-0000-0500-000021000000}">
      <formula1>"同意する"</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チーム1</vt:lpstr>
      <vt:lpstr>チーム2</vt:lpstr>
      <vt:lpstr>チーム3</vt:lpstr>
      <vt:lpstr>チーム4</vt:lpstr>
      <vt:lpstr>チーム5</vt:lpstr>
      <vt:lpstr>Dept_A</vt:lpstr>
      <vt:lpstr>Dept_B</vt:lpstr>
      <vt:lpstr>ハーフ人数</vt:lpstr>
      <vt:lpstr>ブック子供</vt:lpstr>
      <vt:lpstr>ブック大人</vt:lpstr>
      <vt:lpstr>フル人数</vt:lpstr>
      <vt:lpstr>空範囲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yoshioka@primerise.jp</cp:lastModifiedBy>
  <dcterms:created xsi:type="dcterms:W3CDTF">2026-08-15T04:41:11Z</dcterms:created>
  <dcterms:modified xsi:type="dcterms:W3CDTF">2026-08-15T04:43:47Z</dcterms:modified>
</cp:coreProperties>
</file>